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lefordtowncouncil.sharepoint.com/sites/Share/Shared Documents/Committees/Finance &amp; Asset Management (from June 21)/"/>
    </mc:Choice>
  </mc:AlternateContent>
  <xr:revisionPtr revIDLastSave="0" documentId="8_{0FB21E34-00F5-4189-A5B5-0172DAD27F69}" xr6:coauthVersionLast="47" xr6:coauthVersionMax="47" xr10:uidLastSave="{00000000-0000-0000-0000-000000000000}"/>
  <bookViews>
    <workbookView xWindow="-110" yWindow="-110" windowWidth="19420" windowHeight="10300" xr2:uid="{E1414C5A-002F-4180-B931-96C7880B927D}"/>
  </bookViews>
  <sheets>
    <sheet name="Sheet1" sheetId="1" r:id="rId1"/>
  </sheets>
  <definedNames>
    <definedName name="_xlnm._FilterDatabase" localSheetId="0" hidden="1">Sheet1!$A$2:$Q$200</definedName>
    <definedName name="_xlnm.Print_Area" localSheetId="0">Sheet1!$A$1:$G$205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2" i="1" l="1"/>
  <c r="G64" i="1"/>
  <c r="K64" i="1"/>
  <c r="G106" i="1"/>
  <c r="K106" i="1"/>
  <c r="G187" i="1"/>
  <c r="K187" i="1"/>
  <c r="G72" i="1"/>
  <c r="K72" i="1"/>
  <c r="G97" i="1"/>
  <c r="G22" i="1"/>
  <c r="K70" i="1"/>
  <c r="K186" i="1"/>
  <c r="K75" i="1"/>
  <c r="G175" i="1"/>
  <c r="G177" i="1"/>
  <c r="G188" i="1"/>
  <c r="K188" i="1"/>
  <c r="G179" i="1"/>
  <c r="G39" i="1"/>
  <c r="K199" i="1"/>
  <c r="G199" i="1"/>
  <c r="K198" i="1"/>
  <c r="G198" i="1"/>
  <c r="K197" i="1"/>
  <c r="G197" i="1"/>
  <c r="K196" i="1"/>
  <c r="G196" i="1"/>
  <c r="K195" i="1"/>
  <c r="G195" i="1"/>
  <c r="K194" i="1"/>
  <c r="G194" i="1"/>
  <c r="K193" i="1"/>
  <c r="G193" i="1"/>
  <c r="K192" i="1"/>
  <c r="G192" i="1"/>
  <c r="K191" i="1"/>
  <c r="G191" i="1"/>
  <c r="K190" i="1"/>
  <c r="K189" i="1"/>
  <c r="G189" i="1"/>
  <c r="K185" i="1"/>
  <c r="G185" i="1"/>
  <c r="K184" i="1"/>
  <c r="G184" i="1"/>
  <c r="K183" i="1"/>
  <c r="G183" i="1"/>
  <c r="K182" i="1"/>
  <c r="G182" i="1"/>
  <c r="K181" i="1"/>
  <c r="G180" i="1"/>
  <c r="G174" i="1"/>
  <c r="K173" i="1"/>
  <c r="G173" i="1"/>
  <c r="K172" i="1"/>
  <c r="G172" i="1"/>
  <c r="K171" i="1"/>
  <c r="G171" i="1"/>
  <c r="K170" i="1"/>
  <c r="G170" i="1"/>
  <c r="K169" i="1"/>
  <c r="G169" i="1"/>
  <c r="K168" i="1"/>
  <c r="G168" i="1"/>
  <c r="K167" i="1"/>
  <c r="G167" i="1"/>
  <c r="K166" i="1"/>
  <c r="G166" i="1"/>
  <c r="E165" i="1"/>
  <c r="G165" i="1" s="1"/>
  <c r="K164" i="1"/>
  <c r="G164" i="1"/>
  <c r="K163" i="1"/>
  <c r="G163" i="1"/>
  <c r="K162" i="1"/>
  <c r="G162" i="1"/>
  <c r="K161" i="1"/>
  <c r="G161" i="1"/>
  <c r="K160" i="1"/>
  <c r="G160" i="1"/>
  <c r="K159" i="1"/>
  <c r="G159" i="1"/>
  <c r="K158" i="1"/>
  <c r="G158" i="1"/>
  <c r="K157" i="1"/>
  <c r="G157" i="1"/>
  <c r="K156" i="1"/>
  <c r="G156" i="1"/>
  <c r="K155" i="1"/>
  <c r="G155" i="1"/>
  <c r="K154" i="1"/>
  <c r="G154" i="1"/>
  <c r="K153" i="1"/>
  <c r="G153" i="1"/>
  <c r="K152" i="1"/>
  <c r="G152" i="1"/>
  <c r="K151" i="1"/>
  <c r="G151" i="1"/>
  <c r="K150" i="1"/>
  <c r="G150" i="1"/>
  <c r="K149" i="1"/>
  <c r="G149" i="1"/>
  <c r="K148" i="1"/>
  <c r="G148" i="1"/>
  <c r="K147" i="1"/>
  <c r="G147" i="1"/>
  <c r="K146" i="1"/>
  <c r="G146" i="1"/>
  <c r="K145" i="1"/>
  <c r="G145" i="1"/>
  <c r="K144" i="1"/>
  <c r="G144" i="1"/>
  <c r="K143" i="1"/>
  <c r="G143" i="1"/>
  <c r="K142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K128" i="1"/>
  <c r="G128" i="1"/>
  <c r="K126" i="1"/>
  <c r="G126" i="1"/>
  <c r="K125" i="1"/>
  <c r="G125" i="1"/>
  <c r="K124" i="1"/>
  <c r="G124" i="1"/>
  <c r="K123" i="1"/>
  <c r="G123" i="1"/>
  <c r="K122" i="1"/>
  <c r="G122" i="1"/>
  <c r="K121" i="1"/>
  <c r="G121" i="1"/>
  <c r="K120" i="1"/>
  <c r="G120" i="1"/>
  <c r="K119" i="1"/>
  <c r="G119" i="1"/>
  <c r="K118" i="1"/>
  <c r="G118" i="1"/>
  <c r="K117" i="1"/>
  <c r="G117" i="1"/>
  <c r="K116" i="1"/>
  <c r="G116" i="1"/>
  <c r="K115" i="1"/>
  <c r="G115" i="1"/>
  <c r="K114" i="1"/>
  <c r="G114" i="1"/>
  <c r="K113" i="1"/>
  <c r="G113" i="1"/>
  <c r="K112" i="1"/>
  <c r="G112" i="1"/>
  <c r="K111" i="1"/>
  <c r="G111" i="1"/>
  <c r="K110" i="1"/>
  <c r="G110" i="1"/>
  <c r="K109" i="1"/>
  <c r="G109" i="1"/>
  <c r="K107" i="1"/>
  <c r="G107" i="1"/>
  <c r="K105" i="1"/>
  <c r="G105" i="1"/>
  <c r="K104" i="1"/>
  <c r="G104" i="1"/>
  <c r="K103" i="1"/>
  <c r="G103" i="1"/>
  <c r="K102" i="1"/>
  <c r="G102" i="1"/>
  <c r="K101" i="1"/>
  <c r="G101" i="1"/>
  <c r="G99" i="1"/>
  <c r="G98" i="1"/>
  <c r="G96" i="1"/>
  <c r="K95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K78" i="1"/>
  <c r="G78" i="1"/>
  <c r="K77" i="1"/>
  <c r="G77" i="1"/>
  <c r="K76" i="1"/>
  <c r="G76" i="1"/>
  <c r="K74" i="1"/>
  <c r="G74" i="1"/>
  <c r="K73" i="1"/>
  <c r="G73" i="1"/>
  <c r="K71" i="1"/>
  <c r="G71" i="1"/>
  <c r="K69" i="1"/>
  <c r="G69" i="1"/>
  <c r="K68" i="1"/>
  <c r="G68" i="1"/>
  <c r="K67" i="1"/>
  <c r="G67" i="1"/>
  <c r="K66" i="1"/>
  <c r="G66" i="1"/>
  <c r="K65" i="1"/>
  <c r="G65" i="1"/>
  <c r="K63" i="1"/>
  <c r="G63" i="1"/>
  <c r="K62" i="1"/>
  <c r="G62" i="1"/>
  <c r="K61" i="1"/>
  <c r="G61" i="1"/>
  <c r="K60" i="1"/>
  <c r="G60" i="1"/>
  <c r="G59" i="1"/>
  <c r="G58" i="1"/>
  <c r="G57" i="1"/>
  <c r="G56" i="1"/>
  <c r="G55" i="1"/>
  <c r="G54" i="1"/>
  <c r="G53" i="1"/>
  <c r="G52" i="1"/>
  <c r="K51" i="1"/>
  <c r="G51" i="1"/>
  <c r="G50" i="1"/>
  <c r="G49" i="1"/>
  <c r="G48" i="1"/>
  <c r="G47" i="1"/>
  <c r="G46" i="1"/>
  <c r="G45" i="1"/>
  <c r="G44" i="1"/>
  <c r="G43" i="1"/>
  <c r="G42" i="1"/>
  <c r="K41" i="1"/>
  <c r="G41" i="1"/>
  <c r="K40" i="1"/>
  <c r="G40" i="1"/>
  <c r="G38" i="1"/>
  <c r="G37" i="1"/>
  <c r="G36" i="1"/>
  <c r="G35" i="1"/>
  <c r="G34" i="1"/>
  <c r="G33" i="1"/>
  <c r="G32" i="1"/>
  <c r="K31" i="1"/>
  <c r="G31" i="1"/>
  <c r="G30" i="1"/>
  <c r="K29" i="1"/>
  <c r="G29" i="1"/>
  <c r="G28" i="1"/>
  <c r="G27" i="1"/>
  <c r="G26" i="1"/>
  <c r="G25" i="1"/>
  <c r="G24" i="1"/>
  <c r="K21" i="1"/>
  <c r="G21" i="1"/>
  <c r="G20" i="1"/>
  <c r="G19" i="1"/>
  <c r="G18" i="1"/>
  <c r="G17" i="1"/>
  <c r="G16" i="1"/>
  <c r="K15" i="1"/>
  <c r="G15" i="1"/>
  <c r="G14" i="1"/>
  <c r="G13" i="1"/>
  <c r="G12" i="1"/>
  <c r="G11" i="1"/>
  <c r="K10" i="1"/>
  <c r="G10" i="1"/>
  <c r="K8" i="1"/>
  <c r="G8" i="1"/>
  <c r="K7" i="1"/>
  <c r="G7" i="1"/>
  <c r="K6" i="1"/>
  <c r="G6" i="1"/>
  <c r="K5" i="1"/>
  <c r="G5" i="1"/>
  <c r="K4" i="1"/>
  <c r="G4" i="1"/>
  <c r="K3" i="1"/>
  <c r="G3" i="1"/>
  <c r="K165" i="1" l="1"/>
  <c r="G190" i="1"/>
  <c r="G127" i="1"/>
  <c r="G9" i="1"/>
  <c r="G100" i="1"/>
  <c r="G108" i="1"/>
  <c r="G200" i="1"/>
  <c r="G181" i="1"/>
  <c r="G205" i="1" l="1"/>
</calcChain>
</file>

<file path=xl/sharedStrings.xml><?xml version="1.0" encoding="utf-8"?>
<sst xmlns="http://schemas.openxmlformats.org/spreadsheetml/2006/main" count="609" uniqueCount="236">
  <si>
    <t>Category</t>
  </si>
  <si>
    <t>Item</t>
  </si>
  <si>
    <t>Location</t>
  </si>
  <si>
    <t>Condition</t>
  </si>
  <si>
    <t>Quantity and Value</t>
  </si>
  <si>
    <t>Purchase Information</t>
  </si>
  <si>
    <t>Unit Value</t>
  </si>
  <si>
    <t>Qty</t>
  </si>
  <si>
    <t>Value</t>
  </si>
  <si>
    <t>Date</t>
  </si>
  <si>
    <t>Supplier</t>
  </si>
  <si>
    <t>Warranty Expiration</t>
  </si>
  <si>
    <t>Price</t>
  </si>
  <si>
    <t>Date Acquired</t>
  </si>
  <si>
    <t>Disposal Details</t>
  </si>
  <si>
    <t>On Loan?</t>
  </si>
  <si>
    <t>By Whom?</t>
  </si>
  <si>
    <t>Loan Period End</t>
  </si>
  <si>
    <t>Buildings</t>
  </si>
  <si>
    <t>Clock Tower Grade II Listed</t>
  </si>
  <si>
    <t>Town Centre</t>
  </si>
  <si>
    <t>Repair required</t>
  </si>
  <si>
    <t>-</t>
  </si>
  <si>
    <t>Stone Cross</t>
  </si>
  <si>
    <t>Good order</t>
  </si>
  <si>
    <t>Cemetery Sheds</t>
  </si>
  <si>
    <t>Cemetery</t>
  </si>
  <si>
    <t>Replacement required</t>
  </si>
  <si>
    <t>Pavilion &amp; Changing Quarters</t>
  </si>
  <si>
    <t>KGV</t>
  </si>
  <si>
    <t>Angus Buchanan Cross</t>
  </si>
  <si>
    <t>Bells Field Building</t>
  </si>
  <si>
    <t>Bells</t>
  </si>
  <si>
    <t>Subtotal</t>
  </si>
  <si>
    <t>Street Furniture</t>
  </si>
  <si>
    <t>Noticeboard</t>
  </si>
  <si>
    <t>Council Office</t>
  </si>
  <si>
    <t>Town map case</t>
  </si>
  <si>
    <t>Railway Drive Car Park</t>
  </si>
  <si>
    <t>New</t>
  </si>
  <si>
    <t>Cycle Shelter</t>
  </si>
  <si>
    <t>TBC</t>
  </si>
  <si>
    <t>Planter Cycle Rack</t>
  </si>
  <si>
    <t>Play area signage</t>
  </si>
  <si>
    <t>Angel Vale</t>
  </si>
  <si>
    <t>Pump Track sign</t>
  </si>
  <si>
    <t>Disabled Parking sign</t>
  </si>
  <si>
    <t>Map</t>
  </si>
  <si>
    <t>Commemorative sign</t>
  </si>
  <si>
    <t>Entrance signage</t>
  </si>
  <si>
    <t>Sylvan Close</t>
  </si>
  <si>
    <t>Foxglove Way</t>
  </si>
  <si>
    <t>Lychgate</t>
  </si>
  <si>
    <t>Gazebo</t>
  </si>
  <si>
    <t>Bus Shelter</t>
  </si>
  <si>
    <t>Market Place</t>
  </si>
  <si>
    <t>Tufthorn Avenue</t>
  </si>
  <si>
    <t>Coalway (opp. Eskimarket)</t>
  </si>
  <si>
    <t>Broadwell Bridge</t>
  </si>
  <si>
    <t>North Road, Broadwell (nr Salvation Army)</t>
  </si>
  <si>
    <t>North Road, Mile End</t>
  </si>
  <si>
    <t>Sunny Bank</t>
  </si>
  <si>
    <t>Staunton Road nr (Thurstan's Rise)</t>
  </si>
  <si>
    <t>Iron circular seats x 2</t>
  </si>
  <si>
    <t>Parish</t>
  </si>
  <si>
    <t>Litter bins</t>
  </si>
  <si>
    <t>Angus Buchanan Rec</t>
  </si>
  <si>
    <t>Bale Memorial Ground</t>
  </si>
  <si>
    <t>Coalway Rec</t>
  </si>
  <si>
    <t>Copley Drive</t>
  </si>
  <si>
    <t>Dog bins</t>
  </si>
  <si>
    <t>Bixhead Walk</t>
  </si>
  <si>
    <t>Forest Road</t>
  </si>
  <si>
    <t>M Tech (off Tufthorn Avenue)</t>
  </si>
  <si>
    <t>Town Centre seat</t>
  </si>
  <si>
    <t xml:space="preserve">Town Centre Iron Archway </t>
  </si>
  <si>
    <t>Plaques</t>
  </si>
  <si>
    <t>War Memorial Plaque</t>
  </si>
  <si>
    <t>Bells Field</t>
  </si>
  <si>
    <t>Benches wooden x 14</t>
  </si>
  <si>
    <t>Benches iron x 6</t>
  </si>
  <si>
    <t>Benches concrete &amp; wood x 11</t>
  </si>
  <si>
    <t xml:space="preserve">Benches x 7 Rainbow  </t>
  </si>
  <si>
    <t>Benches Gabion Bells Field</t>
  </si>
  <si>
    <t>Bleed control kit</t>
  </si>
  <si>
    <t>Coleford Town Council</t>
  </si>
  <si>
    <t>All external signage</t>
  </si>
  <si>
    <t>CTC + TIC</t>
  </si>
  <si>
    <t>Notice Boards x 7</t>
  </si>
  <si>
    <t xml:space="preserve">CCTV </t>
  </si>
  <si>
    <t>1 x Mobile CCTV</t>
  </si>
  <si>
    <t>Telephone box</t>
  </si>
  <si>
    <t>Whitecliff</t>
  </si>
  <si>
    <t>Sold</t>
  </si>
  <si>
    <t>Staunton Road</t>
  </si>
  <si>
    <t>Decommissioned</t>
  </si>
  <si>
    <t>Coalway</t>
  </si>
  <si>
    <t>Milkwall</t>
  </si>
  <si>
    <t>Broadwell</t>
  </si>
  <si>
    <t>Mile End</t>
  </si>
  <si>
    <t>Flag pole</t>
  </si>
  <si>
    <t>Union Jack Flag</t>
  </si>
  <si>
    <t>Armed Forces Flag</t>
  </si>
  <si>
    <t>Pride Flag</t>
  </si>
  <si>
    <t>Goal posts</t>
  </si>
  <si>
    <t>Containers</t>
  </si>
  <si>
    <t>Picnic Bench</t>
  </si>
  <si>
    <t xml:space="preserve">Bells </t>
  </si>
  <si>
    <t>Christmas Lights</t>
  </si>
  <si>
    <t>Coleford</t>
  </si>
  <si>
    <t>Water Butt</t>
  </si>
  <si>
    <t>Stag metal sculpture</t>
  </si>
  <si>
    <t>Coleford / Tufthorn junction</t>
  </si>
  <si>
    <t>KGV PIR light</t>
  </si>
  <si>
    <t>Outside lighting</t>
  </si>
  <si>
    <t>VAS Camera</t>
  </si>
  <si>
    <t>Heritage tiles</t>
  </si>
  <si>
    <t>Gates &amp; Fences</t>
  </si>
  <si>
    <t>Various Gates &amp; Fences</t>
  </si>
  <si>
    <t>Close Boards Fence</t>
  </si>
  <si>
    <t>Self Locking steel gates</t>
  </si>
  <si>
    <t>Iron gates</t>
  </si>
  <si>
    <t>Cemetery &amp; KGV</t>
  </si>
  <si>
    <t>Pedestrian Gate</t>
  </si>
  <si>
    <t>Kissing gate</t>
  </si>
  <si>
    <t>GCC</t>
  </si>
  <si>
    <t>Playground Equipment</t>
  </si>
  <si>
    <t>Junior Slides</t>
  </si>
  <si>
    <t xml:space="preserve">One set swings &amp; cradle swings </t>
  </si>
  <si>
    <t>Beanthwaite</t>
  </si>
  <si>
    <t>Seal see saw</t>
  </si>
  <si>
    <t>Bal Beam/Chain Walk Beam &amp; Bal Beam</t>
  </si>
  <si>
    <t>Log Walk</t>
  </si>
  <si>
    <t xml:space="preserve">Swinging steps tram tracks </t>
  </si>
  <si>
    <t xml:space="preserve">Lowick Bench </t>
  </si>
  <si>
    <t>Bells Field Trim Trail</t>
  </si>
  <si>
    <t>Bells Field Balance Trail</t>
  </si>
  <si>
    <t>Skate park</t>
  </si>
  <si>
    <t>Multi use games area</t>
  </si>
  <si>
    <t>Trampoline (set in earth)</t>
  </si>
  <si>
    <t>Multi fame with slide</t>
  </si>
  <si>
    <t>Toddler swings</t>
  </si>
  <si>
    <t>Roundabout</t>
  </si>
  <si>
    <t>Rocking seesaws</t>
  </si>
  <si>
    <t>Office Contents</t>
  </si>
  <si>
    <t>Dell Desktop Computer</t>
  </si>
  <si>
    <t>TIC</t>
  </si>
  <si>
    <t>Monitor</t>
  </si>
  <si>
    <t>Dynadock</t>
  </si>
  <si>
    <t>Office security cameras</t>
  </si>
  <si>
    <t>Office panic buttons</t>
  </si>
  <si>
    <t xml:space="preserve">Pedestall </t>
  </si>
  <si>
    <t>Desk (straight)</t>
  </si>
  <si>
    <t>Desk (curved)</t>
  </si>
  <si>
    <t>Laptop</t>
  </si>
  <si>
    <t>Office chairs</t>
  </si>
  <si>
    <t>TIC Noticeboard</t>
  </si>
  <si>
    <t>Filing cabinets (shutter doors)</t>
  </si>
  <si>
    <t>Filing cabinets (4 drawer)</t>
  </si>
  <si>
    <t>Vacuum cleaner x 3</t>
  </si>
  <si>
    <t>Microwave oven x 2</t>
  </si>
  <si>
    <t>Tea urns x 2</t>
  </si>
  <si>
    <t>Kettles x 2</t>
  </si>
  <si>
    <t>Various crockery &amp; glassware</t>
  </si>
  <si>
    <t>Refrigerator x 3</t>
  </si>
  <si>
    <t xml:space="preserve">Photocopier (leased) </t>
  </si>
  <si>
    <t>Shredder</t>
  </si>
  <si>
    <t xml:space="preserve">Laminator </t>
  </si>
  <si>
    <t xml:space="preserve">Guillotine </t>
  </si>
  <si>
    <t>Carpet Cleaner</t>
  </si>
  <si>
    <t>Canon digital cameras</t>
  </si>
  <si>
    <t>Chairs x 50</t>
  </si>
  <si>
    <t>Folding tables x 8</t>
  </si>
  <si>
    <t>Tables/desks</t>
  </si>
  <si>
    <t>Occasional tables x 2</t>
  </si>
  <si>
    <t xml:space="preserve">Various shelving </t>
  </si>
  <si>
    <t xml:space="preserve">Internal notice boards </t>
  </si>
  <si>
    <t>Filing cabinets x 5</t>
  </si>
  <si>
    <t xml:space="preserve">Display Boards </t>
  </si>
  <si>
    <t>Flip Chart</t>
  </si>
  <si>
    <t>Telephones</t>
  </si>
  <si>
    <t xml:space="preserve">Various pictures &amp; photographs </t>
  </si>
  <si>
    <t>Alarm system (intruder + fire)</t>
  </si>
  <si>
    <t>Fire Extinguishers</t>
  </si>
  <si>
    <t>Dishwasher</t>
  </si>
  <si>
    <t>Snow gritters</t>
  </si>
  <si>
    <t xml:space="preserve">Till </t>
  </si>
  <si>
    <t>TIC Stock</t>
  </si>
  <si>
    <t>Television</t>
  </si>
  <si>
    <t>Dug outs</t>
  </si>
  <si>
    <t xml:space="preserve">Fan </t>
  </si>
  <si>
    <t>Mayors Board</t>
  </si>
  <si>
    <t>Room thermostat</t>
  </si>
  <si>
    <t>Miscellaneous</t>
  </si>
  <si>
    <t xml:space="preserve">Chain of Office </t>
  </si>
  <si>
    <t>Various badges of office x10</t>
  </si>
  <si>
    <t>Tools</t>
  </si>
  <si>
    <t xml:space="preserve">Cash CTC Offices </t>
  </si>
  <si>
    <t>Past Mayor Medals x10</t>
  </si>
  <si>
    <t>Land</t>
  </si>
  <si>
    <t xml:space="preserve">The Bells Field </t>
  </si>
  <si>
    <t xml:space="preserve">The Lawdley Road estate green area </t>
  </si>
  <si>
    <t xml:space="preserve">Coleford Cemetery </t>
  </si>
  <si>
    <t xml:space="preserve">Copley Drive green space </t>
  </si>
  <si>
    <t>Sylvan Close green space</t>
  </si>
  <si>
    <t>Walnut Close green space</t>
  </si>
  <si>
    <t>Forest Road Milkwall green space</t>
  </si>
  <si>
    <t xml:space="preserve">Foxglove Way Milkwall green space </t>
  </si>
  <si>
    <t>The Town Centre paved area(the tump)</t>
  </si>
  <si>
    <t>2024/25 Grand Total</t>
  </si>
  <si>
    <t>Increase YoY</t>
  </si>
  <si>
    <t>Staunton Road (brick build shelter)</t>
  </si>
  <si>
    <t>Angus Buchanan Bust</t>
  </si>
  <si>
    <t>Arnold Baker Local Councils</t>
  </si>
  <si>
    <t>Tables Hive x10</t>
  </si>
  <si>
    <t>Chairs Hive x50</t>
  </si>
  <si>
    <t>HIVE</t>
  </si>
  <si>
    <t>Tables St Johns x 6</t>
  </si>
  <si>
    <t>St Johns Ambulance building</t>
  </si>
  <si>
    <t>Chairs St Johns x 20</t>
  </si>
  <si>
    <t>CCTV Recorder</t>
  </si>
  <si>
    <t>Flood cube box</t>
  </si>
  <si>
    <t>Victoria Cross Bench</t>
  </si>
  <si>
    <t>Bells Field (Storage)</t>
  </si>
  <si>
    <t>Memorial Bench</t>
  </si>
  <si>
    <t>Cube Noticeboard</t>
  </si>
  <si>
    <t>Mushet Walk</t>
  </si>
  <si>
    <t>Various</t>
  </si>
  <si>
    <t>Water refill</t>
  </si>
  <si>
    <t>2025/26 Grand Total</t>
  </si>
  <si>
    <t>Flood Sax</t>
  </si>
  <si>
    <t>Bells/CTC office</t>
  </si>
  <si>
    <t>Office chair</t>
  </si>
  <si>
    <t xml:space="preserve">Sylvan  Close </t>
  </si>
  <si>
    <t>Automated front gate</t>
  </si>
  <si>
    <t>High Street Planters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</si>
</sst>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&quot;£&quot;#,##0"/>
    <numFmt numFmtId="165" formatCode="_-&quot;£&quot;* #,##0_-;\-&quot;£&quot;* #,##0_-;_-&quot;£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3AEF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wrapText="1"/>
    </xf>
    <xf numFmtId="164" fontId="0" fillId="0" borderId="0" xfId="0" applyNumberFormat="1"/>
    <xf numFmtId="165" fontId="0" fillId="0" borderId="0" xfId="1" applyNumberFormat="1" applyFont="1"/>
    <xf numFmtId="165" fontId="0" fillId="0" borderId="0" xfId="1" applyNumberFormat="1" applyFont="1" applyFill="1"/>
    <xf numFmtId="0" fontId="3" fillId="0" borderId="0" xfId="0" applyFont="1"/>
    <xf numFmtId="42" fontId="3" fillId="0" borderId="0" xfId="0" applyNumberFormat="1" applyFont="1"/>
    <xf numFmtId="42" fontId="0" fillId="0" borderId="0" xfId="1" applyNumberFormat="1" applyFont="1"/>
    <xf numFmtId="0" fontId="2" fillId="0" borderId="0" xfId="0" applyFont="1"/>
    <xf numFmtId="164" fontId="2" fillId="0" borderId="0" xfId="0" applyNumberFormat="1" applyFont="1"/>
    <xf numFmtId="42" fontId="2" fillId="0" borderId="0" xfId="1" applyNumberFormat="1" applyFont="1"/>
    <xf numFmtId="1" fontId="0" fillId="0" borderId="0" xfId="0" applyNumberFormat="1"/>
    <xf numFmtId="3" fontId="0" fillId="0" borderId="0" xfId="0" applyNumberFormat="1"/>
    <xf numFmtId="14" fontId="0" fillId="0" borderId="0" xfId="0" applyNumberFormat="1"/>
    <xf numFmtId="0" fontId="4" fillId="0" borderId="0" xfId="0" applyFont="1"/>
    <xf numFmtId="42" fontId="4" fillId="0" borderId="0" xfId="1" applyNumberFormat="1" applyFont="1"/>
    <xf numFmtId="164" fontId="4" fillId="0" borderId="0" xfId="0" applyNumberFormat="1" applyFont="1"/>
    <xf numFmtId="0" fontId="0" fillId="4" borderId="0" xfId="0" applyFill="1"/>
    <xf numFmtId="0" fontId="3" fillId="5" borderId="0" xfId="0" applyFont="1" applyFill="1"/>
    <xf numFmtId="0" fontId="0" fillId="5" borderId="0" xfId="0" applyFill="1"/>
    <xf numFmtId="164" fontId="0" fillId="5" borderId="0" xfId="0" applyNumberFormat="1" applyFill="1"/>
    <xf numFmtId="42" fontId="3" fillId="5" borderId="1" xfId="0" applyNumberFormat="1" applyFont="1" applyFill="1" applyBorder="1"/>
    <xf numFmtId="0" fontId="0" fillId="6" borderId="0" xfId="0" applyFill="1"/>
    <xf numFmtId="42" fontId="0" fillId="6" borderId="0" xfId="1" applyNumberFormat="1" applyFont="1" applyFill="1"/>
    <xf numFmtId="164" fontId="0" fillId="6" borderId="0" xfId="0" applyNumberFormat="1" applyFill="1"/>
    <xf numFmtId="0" fontId="4" fillId="6" borderId="0" xfId="0" applyFont="1" applyFill="1"/>
    <xf numFmtId="164" fontId="4" fillId="6" borderId="0" xfId="0" applyNumberFormat="1" applyFont="1" applyFill="1"/>
    <xf numFmtId="42" fontId="4" fillId="6" borderId="0" xfId="1" applyNumberFormat="1" applyFont="1" applyFill="1"/>
    <xf numFmtId="42" fontId="0" fillId="0" borderId="0" xfId="1" applyNumberFormat="1" applyFont="1" applyFill="1"/>
    <xf numFmtId="2" fontId="0" fillId="6" borderId="0" xfId="0" applyNumberFormat="1" applyFill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3AE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B6D8A-04CC-47D7-A8FD-AFE0FC671AE8}">
  <sheetPr>
    <pageSetUpPr fitToPage="1"/>
  </sheetPr>
  <dimension ref="A1:Q205"/>
  <sheetViews>
    <sheetView tabSelected="1" workbookViewId="0">
      <pane ySplit="2" topLeftCell="A195" activePane="bottomLeft" state="frozen"/>
      <selection pane="bottomLeft" activeCell="G205" sqref="G205"/>
    </sheetView>
  </sheetViews>
  <sheetFormatPr defaultRowHeight="14.5" x14ac:dyDescent="0.35"/>
  <cols>
    <col min="1" max="1" width="18.90625" bestFit="1" customWidth="1"/>
    <col min="2" max="2" width="33" bestFit="1" customWidth="1"/>
    <col min="3" max="3" width="34.6328125" bestFit="1" customWidth="1"/>
    <col min="4" max="4" width="18.81640625" bestFit="1" customWidth="1"/>
    <col min="5" max="5" width="11.36328125" bestFit="1" customWidth="1"/>
    <col min="6" max="6" width="6.08984375" customWidth="1"/>
    <col min="7" max="7" width="11.1796875" bestFit="1" customWidth="1"/>
    <col min="8" max="16" width="0" hidden="1" customWidth="1"/>
  </cols>
  <sheetData>
    <row r="1" spans="1:16" x14ac:dyDescent="0.35">
      <c r="A1" s="33" t="s">
        <v>0</v>
      </c>
      <c r="B1" s="34" t="s">
        <v>1</v>
      </c>
      <c r="C1" s="33" t="s">
        <v>2</v>
      </c>
      <c r="D1" s="34" t="s">
        <v>3</v>
      </c>
      <c r="E1" s="33" t="s">
        <v>4</v>
      </c>
      <c r="F1" s="33"/>
      <c r="G1" s="33"/>
      <c r="H1" s="32" t="s">
        <v>5</v>
      </c>
      <c r="I1" s="32"/>
      <c r="J1" s="32"/>
      <c r="K1" s="32"/>
      <c r="L1" s="1"/>
      <c r="M1" s="1"/>
    </row>
    <row r="2" spans="1:16" ht="23" customHeight="1" x14ac:dyDescent="0.35">
      <c r="A2" s="33"/>
      <c r="B2" s="34"/>
      <c r="C2" s="33"/>
      <c r="D2" s="34"/>
      <c r="E2" s="19" t="s">
        <v>6</v>
      </c>
      <c r="F2" s="19" t="s">
        <v>7</v>
      </c>
      <c r="G2" s="19" t="s">
        <v>8</v>
      </c>
      <c r="H2" s="2" t="s">
        <v>9</v>
      </c>
      <c r="I2" s="2" t="s">
        <v>10</v>
      </c>
      <c r="J2" s="3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</row>
    <row r="3" spans="1:16" x14ac:dyDescent="0.35">
      <c r="A3" t="s">
        <v>18</v>
      </c>
      <c r="B3" t="s">
        <v>19</v>
      </c>
      <c r="C3" t="s">
        <v>20</v>
      </c>
      <c r="D3" t="s">
        <v>21</v>
      </c>
      <c r="E3" s="4">
        <v>534872</v>
      </c>
      <c r="F3">
        <v>1</v>
      </c>
      <c r="G3" s="5">
        <f>E3*F3</f>
        <v>534872</v>
      </c>
      <c r="J3" t="s">
        <v>22</v>
      </c>
      <c r="K3" s="4">
        <f t="shared" ref="K3:K8" si="0">E3</f>
        <v>534872</v>
      </c>
      <c r="L3" s="4"/>
      <c r="M3" s="4"/>
    </row>
    <row r="4" spans="1:16" x14ac:dyDescent="0.35">
      <c r="B4" t="s">
        <v>23</v>
      </c>
      <c r="C4" t="s">
        <v>20</v>
      </c>
      <c r="D4" t="s">
        <v>24</v>
      </c>
      <c r="E4" s="4">
        <v>101880</v>
      </c>
      <c r="F4">
        <v>1</v>
      </c>
      <c r="G4" s="5">
        <f t="shared" ref="G4:G8" si="1">E4*F4</f>
        <v>101880</v>
      </c>
      <c r="J4" t="s">
        <v>22</v>
      </c>
      <c r="K4" s="4">
        <f t="shared" si="0"/>
        <v>101880</v>
      </c>
      <c r="L4" s="4"/>
      <c r="M4" s="4"/>
    </row>
    <row r="5" spans="1:16" x14ac:dyDescent="0.35">
      <c r="B5" t="s">
        <v>25</v>
      </c>
      <c r="C5" t="s">
        <v>26</v>
      </c>
      <c r="D5" t="s">
        <v>27</v>
      </c>
      <c r="E5" s="4">
        <v>1109</v>
      </c>
      <c r="F5">
        <v>1</v>
      </c>
      <c r="G5" s="5">
        <f t="shared" si="1"/>
        <v>1109</v>
      </c>
      <c r="J5" t="s">
        <v>22</v>
      </c>
      <c r="K5" s="4">
        <f t="shared" si="0"/>
        <v>1109</v>
      </c>
      <c r="L5" s="4"/>
      <c r="M5" s="4"/>
    </row>
    <row r="6" spans="1:16" x14ac:dyDescent="0.35">
      <c r="B6" t="s">
        <v>28</v>
      </c>
      <c r="C6" t="s">
        <v>29</v>
      </c>
      <c r="D6" t="s">
        <v>24</v>
      </c>
      <c r="E6" s="4">
        <v>110903</v>
      </c>
      <c r="F6">
        <v>1</v>
      </c>
      <c r="G6" s="5">
        <f t="shared" si="1"/>
        <v>110903</v>
      </c>
      <c r="J6" t="s">
        <v>22</v>
      </c>
      <c r="K6" s="4">
        <f t="shared" si="0"/>
        <v>110903</v>
      </c>
      <c r="L6" s="4"/>
      <c r="M6" s="4"/>
    </row>
    <row r="7" spans="1:16" x14ac:dyDescent="0.35">
      <c r="B7" t="s">
        <v>30</v>
      </c>
      <c r="C7" t="s">
        <v>26</v>
      </c>
      <c r="D7" t="s">
        <v>24</v>
      </c>
      <c r="E7" s="4">
        <v>6000</v>
      </c>
      <c r="F7">
        <v>1</v>
      </c>
      <c r="G7" s="6">
        <f t="shared" si="1"/>
        <v>6000</v>
      </c>
      <c r="J7" t="s">
        <v>22</v>
      </c>
      <c r="K7" s="4">
        <f t="shared" si="0"/>
        <v>6000</v>
      </c>
      <c r="L7" s="4"/>
      <c r="M7" s="4"/>
    </row>
    <row r="8" spans="1:16" x14ac:dyDescent="0.35">
      <c r="B8" t="s">
        <v>31</v>
      </c>
      <c r="C8" t="s">
        <v>32</v>
      </c>
      <c r="D8" t="s">
        <v>24</v>
      </c>
      <c r="E8" s="4">
        <v>145000</v>
      </c>
      <c r="F8">
        <v>1</v>
      </c>
      <c r="G8" s="5">
        <f t="shared" si="1"/>
        <v>145000</v>
      </c>
      <c r="J8" t="s">
        <v>22</v>
      </c>
      <c r="K8" s="4">
        <f t="shared" si="0"/>
        <v>145000</v>
      </c>
      <c r="L8" s="4"/>
      <c r="M8" s="4"/>
    </row>
    <row r="9" spans="1:16" x14ac:dyDescent="0.35">
      <c r="A9" s="7" t="s">
        <v>33</v>
      </c>
      <c r="E9" s="4"/>
      <c r="G9" s="8">
        <f>SUM(G3:G8)</f>
        <v>899764</v>
      </c>
    </row>
    <row r="10" spans="1:16" x14ac:dyDescent="0.35">
      <c r="A10" t="s">
        <v>34</v>
      </c>
      <c r="B10" t="s">
        <v>35</v>
      </c>
      <c r="C10" t="s">
        <v>36</v>
      </c>
      <c r="D10" t="s">
        <v>24</v>
      </c>
      <c r="E10" s="4">
        <v>250</v>
      </c>
      <c r="F10">
        <v>1</v>
      </c>
      <c r="G10" s="9">
        <f t="shared" ref="G10:G85" si="2">E10*F10</f>
        <v>250</v>
      </c>
      <c r="J10" t="s">
        <v>22</v>
      </c>
      <c r="K10" s="4">
        <f>E10</f>
        <v>250</v>
      </c>
      <c r="L10" s="4"/>
      <c r="M10" s="4"/>
    </row>
    <row r="11" spans="1:16" x14ac:dyDescent="0.35">
      <c r="B11" t="s">
        <v>35</v>
      </c>
      <c r="C11" t="s">
        <v>20</v>
      </c>
      <c r="D11" t="s">
        <v>24</v>
      </c>
      <c r="E11" s="4">
        <v>250</v>
      </c>
      <c r="F11">
        <v>1</v>
      </c>
      <c r="G11" s="9">
        <f t="shared" si="2"/>
        <v>250</v>
      </c>
      <c r="K11" s="4"/>
      <c r="L11" s="4"/>
      <c r="M11" s="4"/>
    </row>
    <row r="12" spans="1:16" x14ac:dyDescent="0.35">
      <c r="B12" t="s">
        <v>37</v>
      </c>
      <c r="C12" t="s">
        <v>38</v>
      </c>
      <c r="D12" t="s">
        <v>24</v>
      </c>
      <c r="E12" s="4">
        <v>3634</v>
      </c>
      <c r="F12">
        <v>1</v>
      </c>
      <c r="G12" s="30">
        <f t="shared" si="2"/>
        <v>3634</v>
      </c>
      <c r="K12" s="4"/>
      <c r="L12" s="4"/>
      <c r="M12" s="4"/>
    </row>
    <row r="13" spans="1:16" x14ac:dyDescent="0.35">
      <c r="B13" t="s">
        <v>40</v>
      </c>
      <c r="C13" t="s">
        <v>41</v>
      </c>
      <c r="D13" t="s">
        <v>39</v>
      </c>
      <c r="E13" s="4">
        <v>5205</v>
      </c>
      <c r="F13">
        <v>1</v>
      </c>
      <c r="G13" s="30">
        <f t="shared" si="2"/>
        <v>5205</v>
      </c>
      <c r="K13" s="4"/>
      <c r="L13" s="4"/>
      <c r="M13" s="4"/>
    </row>
    <row r="14" spans="1:16" x14ac:dyDescent="0.35">
      <c r="B14" t="s">
        <v>42</v>
      </c>
      <c r="C14" t="s">
        <v>226</v>
      </c>
      <c r="D14" t="s">
        <v>24</v>
      </c>
      <c r="E14" s="4">
        <v>5545</v>
      </c>
      <c r="F14">
        <v>1</v>
      </c>
      <c r="G14" s="30">
        <f t="shared" si="2"/>
        <v>5545</v>
      </c>
      <c r="K14" s="4"/>
      <c r="L14" s="4"/>
      <c r="M14" s="4"/>
    </row>
    <row r="15" spans="1:16" s="16" customFormat="1" x14ac:dyDescent="0.35">
      <c r="B15" s="16" t="s">
        <v>43</v>
      </c>
      <c r="C15" s="16" t="s">
        <v>44</v>
      </c>
      <c r="D15" s="16" t="s">
        <v>24</v>
      </c>
      <c r="E15" s="18">
        <v>30</v>
      </c>
      <c r="F15" s="16">
        <v>2</v>
      </c>
      <c r="G15" s="17">
        <f t="shared" si="2"/>
        <v>60</v>
      </c>
      <c r="J15" s="16" t="s">
        <v>22</v>
      </c>
      <c r="K15" s="18">
        <f>E15</f>
        <v>30</v>
      </c>
      <c r="L15" s="18"/>
      <c r="M15" s="18"/>
    </row>
    <row r="16" spans="1:16" s="16" customFormat="1" x14ac:dyDescent="0.35">
      <c r="B16" s="16" t="s">
        <v>45</v>
      </c>
      <c r="C16" s="16" t="s">
        <v>32</v>
      </c>
      <c r="D16" s="16" t="s">
        <v>24</v>
      </c>
      <c r="E16" s="18">
        <v>100</v>
      </c>
      <c r="F16" s="16">
        <v>1</v>
      </c>
      <c r="G16" s="17">
        <f t="shared" si="2"/>
        <v>100</v>
      </c>
      <c r="K16" s="18"/>
      <c r="L16" s="18"/>
      <c r="M16" s="18"/>
    </row>
    <row r="17" spans="1:13" s="16" customFormat="1" x14ac:dyDescent="0.35">
      <c r="B17" s="16" t="s">
        <v>46</v>
      </c>
      <c r="C17" s="16" t="s">
        <v>32</v>
      </c>
      <c r="D17" s="16" t="s">
        <v>24</v>
      </c>
      <c r="E17" s="18">
        <v>30</v>
      </c>
      <c r="F17" s="16">
        <v>1</v>
      </c>
      <c r="G17" s="17">
        <f t="shared" si="2"/>
        <v>30</v>
      </c>
      <c r="K17" s="18"/>
      <c r="L17" s="18"/>
      <c r="M17" s="18"/>
    </row>
    <row r="18" spans="1:13" s="16" customFormat="1" x14ac:dyDescent="0.35">
      <c r="B18" s="16" t="s">
        <v>47</v>
      </c>
      <c r="C18" s="16" t="s">
        <v>32</v>
      </c>
      <c r="D18" s="16" t="s">
        <v>24</v>
      </c>
      <c r="E18" s="18">
        <v>100</v>
      </c>
      <c r="F18" s="16">
        <v>1</v>
      </c>
      <c r="G18" s="17">
        <f t="shared" si="2"/>
        <v>100</v>
      </c>
      <c r="K18" s="18"/>
      <c r="L18" s="18"/>
      <c r="M18" s="18"/>
    </row>
    <row r="19" spans="1:13" s="16" customFormat="1" x14ac:dyDescent="0.35">
      <c r="B19" s="16" t="s">
        <v>43</v>
      </c>
      <c r="C19" s="16" t="s">
        <v>32</v>
      </c>
      <c r="D19" s="16" t="s">
        <v>24</v>
      </c>
      <c r="E19" s="18">
        <v>50</v>
      </c>
      <c r="F19" s="16">
        <v>1</v>
      </c>
      <c r="G19" s="17">
        <f t="shared" si="2"/>
        <v>50</v>
      </c>
      <c r="K19" s="18"/>
      <c r="L19" s="18"/>
      <c r="M19" s="18"/>
    </row>
    <row r="20" spans="1:13" s="16" customFormat="1" x14ac:dyDescent="0.35">
      <c r="B20" s="16" t="s">
        <v>48</v>
      </c>
      <c r="C20" s="16" t="s">
        <v>32</v>
      </c>
      <c r="D20" s="16" t="s">
        <v>24</v>
      </c>
      <c r="E20" s="18">
        <v>25</v>
      </c>
      <c r="F20" s="16">
        <v>2</v>
      </c>
      <c r="G20" s="17">
        <f t="shared" si="2"/>
        <v>50</v>
      </c>
      <c r="K20" s="18"/>
      <c r="L20" s="18"/>
      <c r="M20" s="18"/>
    </row>
    <row r="21" spans="1:13" x14ac:dyDescent="0.35">
      <c r="B21" t="s">
        <v>35</v>
      </c>
      <c r="C21" t="s">
        <v>223</v>
      </c>
      <c r="D21" t="s">
        <v>24</v>
      </c>
      <c r="E21" s="4">
        <v>250</v>
      </c>
      <c r="F21">
        <v>1</v>
      </c>
      <c r="G21" s="9">
        <f t="shared" si="2"/>
        <v>250</v>
      </c>
      <c r="J21" t="s">
        <v>22</v>
      </c>
      <c r="K21" s="4">
        <f>E21</f>
        <v>250</v>
      </c>
      <c r="L21" s="4"/>
      <c r="M21" s="4"/>
    </row>
    <row r="22" spans="1:13" x14ac:dyDescent="0.35">
      <c r="A22" s="27"/>
      <c r="B22" s="27" t="s">
        <v>35</v>
      </c>
      <c r="C22" s="27" t="s">
        <v>26</v>
      </c>
      <c r="D22" s="27" t="s">
        <v>39</v>
      </c>
      <c r="E22" s="28">
        <v>560</v>
      </c>
      <c r="F22" s="27">
        <v>1</v>
      </c>
      <c r="G22" s="29">
        <f t="shared" si="2"/>
        <v>560</v>
      </c>
      <c r="K22" s="4"/>
      <c r="L22" s="4"/>
      <c r="M22" s="4"/>
    </row>
    <row r="23" spans="1:13" x14ac:dyDescent="0.35">
      <c r="A23" s="27"/>
      <c r="B23" s="27" t="s">
        <v>224</v>
      </c>
      <c r="C23" s="27" t="s">
        <v>26</v>
      </c>
      <c r="D23" s="27" t="s">
        <v>39</v>
      </c>
      <c r="E23" s="28">
        <v>500</v>
      </c>
      <c r="F23" s="27">
        <v>1</v>
      </c>
      <c r="G23" s="29">
        <v>500</v>
      </c>
      <c r="K23" s="4"/>
      <c r="L23" s="4"/>
      <c r="M23" s="4"/>
    </row>
    <row r="24" spans="1:13" x14ac:dyDescent="0.35">
      <c r="B24" t="s">
        <v>47</v>
      </c>
      <c r="C24" t="s">
        <v>26</v>
      </c>
      <c r="D24" t="s">
        <v>24</v>
      </c>
      <c r="E24" s="4">
        <v>250</v>
      </c>
      <c r="F24">
        <v>1</v>
      </c>
      <c r="G24" s="9">
        <f t="shared" si="2"/>
        <v>250</v>
      </c>
      <c r="K24" s="4"/>
      <c r="L24" s="4"/>
      <c r="M24" s="4"/>
    </row>
    <row r="25" spans="1:13" x14ac:dyDescent="0.35">
      <c r="B25" t="s">
        <v>47</v>
      </c>
      <c r="C25" t="s">
        <v>26</v>
      </c>
      <c r="D25" t="s">
        <v>24</v>
      </c>
      <c r="E25" s="4">
        <v>250</v>
      </c>
      <c r="F25">
        <v>1</v>
      </c>
      <c r="G25" s="9">
        <f t="shared" si="2"/>
        <v>250</v>
      </c>
      <c r="K25" s="4"/>
      <c r="L25" s="4"/>
      <c r="M25" s="4"/>
    </row>
    <row r="26" spans="1:13" s="16" customFormat="1" x14ac:dyDescent="0.35">
      <c r="B26" s="16" t="s">
        <v>49</v>
      </c>
      <c r="C26" s="16" t="s">
        <v>26</v>
      </c>
      <c r="D26" s="16" t="s">
        <v>24</v>
      </c>
      <c r="E26" s="18">
        <v>30</v>
      </c>
      <c r="F26" s="16">
        <v>1</v>
      </c>
      <c r="G26" s="17">
        <f t="shared" si="2"/>
        <v>30</v>
      </c>
      <c r="K26" s="18"/>
      <c r="L26" s="18"/>
      <c r="M26" s="18"/>
    </row>
    <row r="27" spans="1:13" s="16" customFormat="1" x14ac:dyDescent="0.35">
      <c r="B27" s="16" t="s">
        <v>43</v>
      </c>
      <c r="C27" s="16" t="s">
        <v>50</v>
      </c>
      <c r="D27" s="16" t="s">
        <v>24</v>
      </c>
      <c r="E27" s="18">
        <v>30</v>
      </c>
      <c r="F27" s="16">
        <v>1</v>
      </c>
      <c r="G27" s="17">
        <f t="shared" si="2"/>
        <v>30</v>
      </c>
      <c r="K27" s="18"/>
      <c r="L27" s="18"/>
      <c r="M27" s="18"/>
    </row>
    <row r="28" spans="1:13" s="16" customFormat="1" x14ac:dyDescent="0.35">
      <c r="B28" s="16" t="s">
        <v>43</v>
      </c>
      <c r="C28" s="16" t="s">
        <v>51</v>
      </c>
      <c r="D28" s="16" t="s">
        <v>24</v>
      </c>
      <c r="E28" s="18">
        <v>50</v>
      </c>
      <c r="F28" s="16">
        <v>1</v>
      </c>
      <c r="G28" s="17">
        <f t="shared" si="2"/>
        <v>50</v>
      </c>
      <c r="K28" s="18"/>
      <c r="L28" s="18"/>
      <c r="M28" s="18"/>
    </row>
    <row r="29" spans="1:13" x14ac:dyDescent="0.35">
      <c r="B29" t="s">
        <v>52</v>
      </c>
      <c r="C29" t="s">
        <v>26</v>
      </c>
      <c r="D29" t="s">
        <v>24</v>
      </c>
      <c r="E29" s="4">
        <v>4000</v>
      </c>
      <c r="F29">
        <v>1</v>
      </c>
      <c r="G29" s="9">
        <f t="shared" si="2"/>
        <v>4000</v>
      </c>
      <c r="J29" t="s">
        <v>22</v>
      </c>
      <c r="K29" s="4">
        <f>E29</f>
        <v>4000</v>
      </c>
      <c r="L29" s="4"/>
      <c r="M29" s="4"/>
    </row>
    <row r="30" spans="1:13" x14ac:dyDescent="0.35">
      <c r="B30" t="s">
        <v>53</v>
      </c>
      <c r="C30" t="s">
        <v>32</v>
      </c>
      <c r="D30" t="s">
        <v>24</v>
      </c>
      <c r="E30" s="4">
        <v>160</v>
      </c>
      <c r="F30">
        <v>1</v>
      </c>
      <c r="G30" s="9">
        <f t="shared" si="2"/>
        <v>160</v>
      </c>
      <c r="K30" s="4"/>
      <c r="L30" s="4"/>
      <c r="M30" s="4"/>
    </row>
    <row r="31" spans="1:13" x14ac:dyDescent="0.35">
      <c r="B31" t="s">
        <v>54</v>
      </c>
      <c r="C31" t="s">
        <v>55</v>
      </c>
      <c r="D31" t="s">
        <v>24</v>
      </c>
      <c r="E31" s="13">
        <v>4000</v>
      </c>
      <c r="F31">
        <v>2</v>
      </c>
      <c r="G31" s="9">
        <f t="shared" si="2"/>
        <v>8000</v>
      </c>
      <c r="K31" s="4">
        <f>E31</f>
        <v>4000</v>
      </c>
      <c r="L31" s="4"/>
      <c r="M31" s="4"/>
    </row>
    <row r="32" spans="1:13" x14ac:dyDescent="0.35">
      <c r="B32" t="s">
        <v>54</v>
      </c>
      <c r="C32" t="s">
        <v>56</v>
      </c>
      <c r="D32" t="s">
        <v>24</v>
      </c>
      <c r="E32" s="13">
        <v>4000</v>
      </c>
      <c r="F32">
        <v>1</v>
      </c>
      <c r="G32" s="9">
        <f t="shared" si="2"/>
        <v>4000</v>
      </c>
      <c r="K32" s="4"/>
      <c r="L32" s="4"/>
      <c r="M32" s="4"/>
    </row>
    <row r="33" spans="2:13" x14ac:dyDescent="0.35">
      <c r="B33" t="s">
        <v>54</v>
      </c>
      <c r="C33" t="s">
        <v>57</v>
      </c>
      <c r="D33" t="s">
        <v>24</v>
      </c>
      <c r="E33" s="13">
        <v>7280</v>
      </c>
      <c r="F33">
        <v>1</v>
      </c>
      <c r="G33" s="30">
        <f t="shared" si="2"/>
        <v>7280</v>
      </c>
      <c r="K33" s="4"/>
      <c r="L33" s="4"/>
      <c r="M33" s="4"/>
    </row>
    <row r="34" spans="2:13" x14ac:dyDescent="0.35">
      <c r="B34" t="s">
        <v>54</v>
      </c>
      <c r="C34" t="s">
        <v>58</v>
      </c>
      <c r="D34" t="s">
        <v>24</v>
      </c>
      <c r="E34" s="13">
        <v>4000</v>
      </c>
      <c r="F34">
        <v>1</v>
      </c>
      <c r="G34" s="9">
        <f t="shared" si="2"/>
        <v>4000</v>
      </c>
      <c r="K34" s="4"/>
      <c r="L34" s="4"/>
      <c r="M34" s="4"/>
    </row>
    <row r="35" spans="2:13" x14ac:dyDescent="0.35">
      <c r="B35" t="s">
        <v>54</v>
      </c>
      <c r="C35" t="s">
        <v>59</v>
      </c>
      <c r="D35" t="s">
        <v>24</v>
      </c>
      <c r="E35" s="13">
        <v>4000</v>
      </c>
      <c r="F35">
        <v>1</v>
      </c>
      <c r="G35" s="9">
        <f t="shared" si="2"/>
        <v>4000</v>
      </c>
      <c r="K35" s="4"/>
      <c r="L35" s="4"/>
      <c r="M35" s="4"/>
    </row>
    <row r="36" spans="2:13" x14ac:dyDescent="0.35">
      <c r="B36" t="s">
        <v>54</v>
      </c>
      <c r="C36" t="s">
        <v>60</v>
      </c>
      <c r="D36" t="s">
        <v>24</v>
      </c>
      <c r="E36" s="13">
        <v>4000</v>
      </c>
      <c r="F36">
        <v>1</v>
      </c>
      <c r="G36" s="9">
        <f t="shared" si="2"/>
        <v>4000</v>
      </c>
      <c r="K36" s="4"/>
      <c r="L36" s="4"/>
      <c r="M36" s="4"/>
    </row>
    <row r="37" spans="2:13" x14ac:dyDescent="0.35">
      <c r="B37" t="s">
        <v>54</v>
      </c>
      <c r="C37" t="s">
        <v>61</v>
      </c>
      <c r="D37" t="s">
        <v>24</v>
      </c>
      <c r="E37" s="13">
        <v>4000</v>
      </c>
      <c r="F37">
        <v>1</v>
      </c>
      <c r="G37" s="9">
        <f t="shared" si="2"/>
        <v>4000</v>
      </c>
      <c r="K37" s="4"/>
      <c r="L37" s="4"/>
      <c r="M37" s="4"/>
    </row>
    <row r="38" spans="2:13" x14ac:dyDescent="0.35">
      <c r="B38" t="s">
        <v>54</v>
      </c>
      <c r="C38" t="s">
        <v>62</v>
      </c>
      <c r="D38" t="s">
        <v>24</v>
      </c>
      <c r="E38" s="13">
        <v>4000</v>
      </c>
      <c r="F38">
        <v>1</v>
      </c>
      <c r="G38" s="9">
        <f t="shared" si="2"/>
        <v>4000</v>
      </c>
      <c r="K38" s="4"/>
      <c r="L38" s="4"/>
      <c r="M38" s="4"/>
    </row>
    <row r="39" spans="2:13" x14ac:dyDescent="0.35">
      <c r="B39" t="s">
        <v>54</v>
      </c>
      <c r="C39" t="s">
        <v>211</v>
      </c>
      <c r="D39" t="s">
        <v>24</v>
      </c>
      <c r="E39" s="13">
        <v>4000</v>
      </c>
      <c r="F39">
        <v>1</v>
      </c>
      <c r="G39" s="9">
        <f t="shared" si="2"/>
        <v>4000</v>
      </c>
      <c r="K39" s="4"/>
      <c r="L39" s="4"/>
      <c r="M39" s="4"/>
    </row>
    <row r="40" spans="2:13" x14ac:dyDescent="0.35">
      <c r="B40" t="s">
        <v>63</v>
      </c>
      <c r="C40" t="s">
        <v>64</v>
      </c>
      <c r="D40" t="s">
        <v>24</v>
      </c>
      <c r="E40">
        <v>1750</v>
      </c>
      <c r="F40">
        <v>2</v>
      </c>
      <c r="G40" s="9">
        <f t="shared" si="2"/>
        <v>3500</v>
      </c>
      <c r="K40" s="4">
        <f>E40</f>
        <v>1750</v>
      </c>
      <c r="L40" s="4"/>
      <c r="M40" s="4"/>
    </row>
    <row r="41" spans="2:13" x14ac:dyDescent="0.35">
      <c r="B41" t="s">
        <v>65</v>
      </c>
      <c r="C41" t="s">
        <v>44</v>
      </c>
      <c r="D41" t="s">
        <v>24</v>
      </c>
      <c r="E41">
        <v>150</v>
      </c>
      <c r="F41">
        <v>4</v>
      </c>
      <c r="G41" s="9">
        <f t="shared" si="2"/>
        <v>600</v>
      </c>
      <c r="K41" s="4">
        <f>E41</f>
        <v>150</v>
      </c>
      <c r="L41" s="4"/>
      <c r="M41" s="4"/>
    </row>
    <row r="42" spans="2:13" x14ac:dyDescent="0.35">
      <c r="B42" t="s">
        <v>65</v>
      </c>
      <c r="C42" t="s">
        <v>66</v>
      </c>
      <c r="D42" t="s">
        <v>24</v>
      </c>
      <c r="E42">
        <v>150</v>
      </c>
      <c r="F42">
        <v>1</v>
      </c>
      <c r="G42" s="9">
        <f t="shared" si="2"/>
        <v>150</v>
      </c>
      <c r="K42" s="4"/>
      <c r="L42" s="4"/>
      <c r="M42" s="4"/>
    </row>
    <row r="43" spans="2:13" x14ac:dyDescent="0.35">
      <c r="B43" t="s">
        <v>65</v>
      </c>
      <c r="C43" t="s">
        <v>67</v>
      </c>
      <c r="D43" t="s">
        <v>24</v>
      </c>
      <c r="E43">
        <v>150</v>
      </c>
      <c r="F43">
        <v>2</v>
      </c>
      <c r="G43" s="9">
        <f t="shared" si="2"/>
        <v>300</v>
      </c>
      <c r="K43" s="4"/>
      <c r="L43" s="4"/>
      <c r="M43" s="4"/>
    </row>
    <row r="44" spans="2:13" x14ac:dyDescent="0.35">
      <c r="B44" t="s">
        <v>65</v>
      </c>
      <c r="C44" t="s">
        <v>32</v>
      </c>
      <c r="D44" t="s">
        <v>24</v>
      </c>
      <c r="E44">
        <v>150</v>
      </c>
      <c r="F44">
        <v>4</v>
      </c>
      <c r="G44" s="9">
        <f t="shared" si="2"/>
        <v>600</v>
      </c>
      <c r="K44" s="4"/>
      <c r="L44" s="4"/>
      <c r="M44" s="4"/>
    </row>
    <row r="45" spans="2:13" x14ac:dyDescent="0.35">
      <c r="B45" t="s">
        <v>65</v>
      </c>
      <c r="C45" t="s">
        <v>26</v>
      </c>
      <c r="D45" t="s">
        <v>24</v>
      </c>
      <c r="E45">
        <v>150</v>
      </c>
      <c r="F45">
        <v>4</v>
      </c>
      <c r="G45" s="9">
        <f t="shared" si="2"/>
        <v>600</v>
      </c>
      <c r="K45" s="4"/>
      <c r="L45" s="4"/>
      <c r="M45" s="4"/>
    </row>
    <row r="46" spans="2:13" x14ac:dyDescent="0.35">
      <c r="B46" t="s">
        <v>65</v>
      </c>
      <c r="C46" t="s">
        <v>68</v>
      </c>
      <c r="D46" t="s">
        <v>24</v>
      </c>
      <c r="E46">
        <v>150</v>
      </c>
      <c r="F46">
        <v>2</v>
      </c>
      <c r="G46" s="9">
        <f t="shared" si="2"/>
        <v>300</v>
      </c>
      <c r="K46" s="4"/>
      <c r="L46" s="4"/>
      <c r="M46" s="4"/>
    </row>
    <row r="47" spans="2:13" x14ac:dyDescent="0.35">
      <c r="B47" t="s">
        <v>65</v>
      </c>
      <c r="C47" t="s">
        <v>69</v>
      </c>
      <c r="D47" t="s">
        <v>24</v>
      </c>
      <c r="E47">
        <v>150</v>
      </c>
      <c r="F47">
        <v>1</v>
      </c>
      <c r="G47" s="9">
        <f t="shared" si="2"/>
        <v>150</v>
      </c>
      <c r="K47" s="4"/>
      <c r="L47" s="4"/>
      <c r="M47" s="4"/>
    </row>
    <row r="48" spans="2:13" x14ac:dyDescent="0.35">
      <c r="B48" t="s">
        <v>65</v>
      </c>
      <c r="C48" t="s">
        <v>51</v>
      </c>
      <c r="D48" t="s">
        <v>24</v>
      </c>
      <c r="E48">
        <v>150</v>
      </c>
      <c r="F48">
        <v>2</v>
      </c>
      <c r="G48" s="9">
        <f t="shared" si="2"/>
        <v>300</v>
      </c>
      <c r="K48" s="4"/>
      <c r="L48" s="4"/>
      <c r="M48" s="4"/>
    </row>
    <row r="49" spans="1:13" x14ac:dyDescent="0.35">
      <c r="B49" t="s">
        <v>65</v>
      </c>
      <c r="C49" t="s">
        <v>29</v>
      </c>
      <c r="D49" t="s">
        <v>24</v>
      </c>
      <c r="E49">
        <v>150</v>
      </c>
      <c r="F49">
        <v>3</v>
      </c>
      <c r="G49" s="9">
        <f t="shared" si="2"/>
        <v>450</v>
      </c>
      <c r="K49" s="4"/>
      <c r="L49" s="4"/>
      <c r="M49" s="4"/>
    </row>
    <row r="50" spans="1:13" x14ac:dyDescent="0.35">
      <c r="B50" t="s">
        <v>65</v>
      </c>
      <c r="C50" t="s">
        <v>50</v>
      </c>
      <c r="D50" t="s">
        <v>24</v>
      </c>
      <c r="E50">
        <v>150</v>
      </c>
      <c r="F50">
        <v>1</v>
      </c>
      <c r="G50" s="9">
        <f t="shared" si="2"/>
        <v>150</v>
      </c>
      <c r="K50" s="4"/>
      <c r="L50" s="4"/>
      <c r="M50" s="4"/>
    </row>
    <row r="51" spans="1:13" x14ac:dyDescent="0.35">
      <c r="B51" t="s">
        <v>70</v>
      </c>
      <c r="C51" t="s">
        <v>44</v>
      </c>
      <c r="D51" t="s">
        <v>24</v>
      </c>
      <c r="E51">
        <v>230</v>
      </c>
      <c r="F51">
        <v>1</v>
      </c>
      <c r="G51" s="9">
        <f t="shared" si="2"/>
        <v>230</v>
      </c>
      <c r="K51" s="4">
        <f>E51</f>
        <v>230</v>
      </c>
      <c r="L51" s="4"/>
      <c r="M51" s="4"/>
    </row>
    <row r="52" spans="1:13" x14ac:dyDescent="0.35">
      <c r="B52" t="s">
        <v>70</v>
      </c>
      <c r="C52" t="s">
        <v>66</v>
      </c>
      <c r="D52" t="s">
        <v>24</v>
      </c>
      <c r="E52">
        <v>230</v>
      </c>
      <c r="F52">
        <v>2</v>
      </c>
      <c r="G52" s="9">
        <f t="shared" si="2"/>
        <v>460</v>
      </c>
      <c r="K52" s="4"/>
      <c r="L52" s="4"/>
      <c r="M52" s="4"/>
    </row>
    <row r="53" spans="1:13" x14ac:dyDescent="0.35">
      <c r="B53" t="s">
        <v>70</v>
      </c>
      <c r="C53" t="s">
        <v>32</v>
      </c>
      <c r="D53" t="s">
        <v>24</v>
      </c>
      <c r="E53">
        <v>230</v>
      </c>
      <c r="F53">
        <v>4</v>
      </c>
      <c r="G53" s="9">
        <f t="shared" si="2"/>
        <v>920</v>
      </c>
      <c r="K53" s="4"/>
      <c r="L53" s="4"/>
      <c r="M53" s="4"/>
    </row>
    <row r="54" spans="1:13" x14ac:dyDescent="0.35">
      <c r="B54" t="s">
        <v>70</v>
      </c>
      <c r="C54" t="s">
        <v>71</v>
      </c>
      <c r="D54" t="s">
        <v>24</v>
      </c>
      <c r="E54">
        <v>230</v>
      </c>
      <c r="F54">
        <v>1</v>
      </c>
      <c r="G54" s="9">
        <f t="shared" si="2"/>
        <v>230</v>
      </c>
      <c r="K54" s="4"/>
      <c r="L54" s="4"/>
      <c r="M54" s="4"/>
    </row>
    <row r="55" spans="1:13" x14ac:dyDescent="0.35">
      <c r="B55" t="s">
        <v>70</v>
      </c>
      <c r="C55" t="s">
        <v>72</v>
      </c>
      <c r="D55" t="s">
        <v>24</v>
      </c>
      <c r="E55">
        <v>230</v>
      </c>
      <c r="F55">
        <v>1</v>
      </c>
      <c r="G55" s="9">
        <f t="shared" si="2"/>
        <v>230</v>
      </c>
      <c r="K55" s="4"/>
      <c r="L55" s="4"/>
      <c r="M55" s="4"/>
    </row>
    <row r="56" spans="1:13" x14ac:dyDescent="0.35">
      <c r="B56" t="s">
        <v>70</v>
      </c>
      <c r="C56" t="s">
        <v>51</v>
      </c>
      <c r="D56" t="s">
        <v>24</v>
      </c>
      <c r="E56">
        <v>230</v>
      </c>
      <c r="F56">
        <v>1</v>
      </c>
      <c r="G56" s="9">
        <f t="shared" si="2"/>
        <v>230</v>
      </c>
      <c r="K56" s="4"/>
      <c r="L56" s="4"/>
      <c r="M56" s="4"/>
    </row>
    <row r="57" spans="1:13" x14ac:dyDescent="0.35">
      <c r="B57" t="s">
        <v>70</v>
      </c>
      <c r="C57" t="s">
        <v>29</v>
      </c>
      <c r="D57" t="s">
        <v>24</v>
      </c>
      <c r="E57">
        <v>230</v>
      </c>
      <c r="F57">
        <v>1</v>
      </c>
      <c r="G57" s="9">
        <f t="shared" si="2"/>
        <v>230</v>
      </c>
      <c r="K57" s="4"/>
      <c r="L57" s="4"/>
      <c r="M57" s="4"/>
    </row>
    <row r="58" spans="1:13" x14ac:dyDescent="0.35">
      <c r="B58" t="s">
        <v>70</v>
      </c>
      <c r="C58" t="s">
        <v>73</v>
      </c>
      <c r="D58" t="s">
        <v>24</v>
      </c>
      <c r="E58">
        <v>230</v>
      </c>
      <c r="F58">
        <v>1</v>
      </c>
      <c r="G58" s="9">
        <f t="shared" si="2"/>
        <v>230</v>
      </c>
      <c r="K58" s="4"/>
      <c r="L58" s="4"/>
      <c r="M58" s="4"/>
    </row>
    <row r="59" spans="1:13" x14ac:dyDescent="0.35">
      <c r="B59" t="s">
        <v>70</v>
      </c>
      <c r="C59" t="s">
        <v>67</v>
      </c>
      <c r="D59" t="s">
        <v>24</v>
      </c>
      <c r="E59">
        <v>230</v>
      </c>
      <c r="F59">
        <v>1</v>
      </c>
      <c r="G59" s="9">
        <f t="shared" si="2"/>
        <v>230</v>
      </c>
      <c r="K59" s="4"/>
      <c r="L59" s="4"/>
      <c r="M59" s="4"/>
    </row>
    <row r="60" spans="1:13" x14ac:dyDescent="0.35">
      <c r="B60" t="s">
        <v>74</v>
      </c>
      <c r="C60" t="s">
        <v>20</v>
      </c>
      <c r="D60" t="s">
        <v>24</v>
      </c>
      <c r="E60">
        <v>1500</v>
      </c>
      <c r="F60">
        <v>1</v>
      </c>
      <c r="G60" s="9">
        <f t="shared" si="2"/>
        <v>1500</v>
      </c>
      <c r="K60" s="4">
        <f t="shared" ref="K60:K78" si="3">E60</f>
        <v>1500</v>
      </c>
      <c r="L60" s="4"/>
      <c r="M60" s="4"/>
    </row>
    <row r="61" spans="1:13" x14ac:dyDescent="0.35">
      <c r="B61" t="s">
        <v>75</v>
      </c>
      <c r="C61" t="s">
        <v>20</v>
      </c>
      <c r="D61" t="s">
        <v>24</v>
      </c>
      <c r="E61">
        <v>16500</v>
      </c>
      <c r="F61">
        <v>1</v>
      </c>
      <c r="G61" s="9">
        <f t="shared" si="2"/>
        <v>16500</v>
      </c>
      <c r="K61" s="4">
        <f t="shared" si="3"/>
        <v>16500</v>
      </c>
      <c r="L61" s="4"/>
      <c r="M61" s="4"/>
    </row>
    <row r="62" spans="1:13" x14ac:dyDescent="0.35">
      <c r="B62" t="s">
        <v>76</v>
      </c>
      <c r="C62" t="s">
        <v>20</v>
      </c>
      <c r="D62" t="s">
        <v>24</v>
      </c>
      <c r="E62">
        <v>1000</v>
      </c>
      <c r="F62">
        <v>1</v>
      </c>
      <c r="G62" s="9">
        <f t="shared" si="2"/>
        <v>1000</v>
      </c>
      <c r="K62" s="4">
        <f t="shared" si="3"/>
        <v>1000</v>
      </c>
      <c r="L62" s="4"/>
      <c r="M62" s="4"/>
    </row>
    <row r="63" spans="1:13" x14ac:dyDescent="0.35">
      <c r="B63" t="s">
        <v>77</v>
      </c>
      <c r="C63" t="s">
        <v>20</v>
      </c>
      <c r="D63" t="s">
        <v>24</v>
      </c>
      <c r="E63">
        <v>5500</v>
      </c>
      <c r="F63">
        <v>1</v>
      </c>
      <c r="G63" s="9">
        <f t="shared" si="2"/>
        <v>5500</v>
      </c>
      <c r="K63" s="4">
        <f t="shared" si="3"/>
        <v>5500</v>
      </c>
      <c r="L63" s="4"/>
      <c r="M63" s="4"/>
    </row>
    <row r="64" spans="1:13" x14ac:dyDescent="0.35">
      <c r="A64" s="24"/>
      <c r="B64" s="24" t="s">
        <v>235</v>
      </c>
      <c r="C64" s="24" t="s">
        <v>20</v>
      </c>
      <c r="D64" s="24" t="s">
        <v>39</v>
      </c>
      <c r="E64" s="31">
        <v>6954.6</v>
      </c>
      <c r="F64" s="24">
        <v>1</v>
      </c>
      <c r="G64" s="25">
        <f t="shared" si="2"/>
        <v>6954.6</v>
      </c>
      <c r="K64" s="4">
        <f t="shared" si="3"/>
        <v>6954.6</v>
      </c>
      <c r="L64" s="4"/>
      <c r="M64" s="4"/>
    </row>
    <row r="65" spans="1:17" x14ac:dyDescent="0.35">
      <c r="B65" t="s">
        <v>79</v>
      </c>
      <c r="C65" t="s">
        <v>64</v>
      </c>
      <c r="D65" t="s">
        <v>24</v>
      </c>
      <c r="E65">
        <v>19000</v>
      </c>
      <c r="F65">
        <v>1</v>
      </c>
      <c r="G65" s="9">
        <f t="shared" si="2"/>
        <v>19000</v>
      </c>
      <c r="K65" s="4">
        <f t="shared" si="3"/>
        <v>19000</v>
      </c>
      <c r="L65" s="4"/>
      <c r="M65" s="4"/>
    </row>
    <row r="66" spans="1:17" x14ac:dyDescent="0.35">
      <c r="B66" t="s">
        <v>80</v>
      </c>
      <c r="C66" t="s">
        <v>64</v>
      </c>
      <c r="D66" t="s">
        <v>24</v>
      </c>
      <c r="E66">
        <v>6500</v>
      </c>
      <c r="F66">
        <v>1</v>
      </c>
      <c r="G66" s="9">
        <f t="shared" si="2"/>
        <v>6500</v>
      </c>
      <c r="K66" s="4">
        <f t="shared" si="3"/>
        <v>6500</v>
      </c>
      <c r="L66" s="4"/>
      <c r="M66" s="4"/>
    </row>
    <row r="67" spans="1:17" x14ac:dyDescent="0.35">
      <c r="B67" t="s">
        <v>81</v>
      </c>
      <c r="C67" t="s">
        <v>64</v>
      </c>
      <c r="D67" t="s">
        <v>24</v>
      </c>
      <c r="E67">
        <v>5500</v>
      </c>
      <c r="F67">
        <v>1</v>
      </c>
      <c r="G67" s="9">
        <f t="shared" si="2"/>
        <v>5500</v>
      </c>
      <c r="K67" s="4">
        <f t="shared" si="3"/>
        <v>5500</v>
      </c>
      <c r="L67" s="4"/>
      <c r="M67" s="4"/>
    </row>
    <row r="68" spans="1:17" x14ac:dyDescent="0.35">
      <c r="B68" t="s">
        <v>82</v>
      </c>
      <c r="C68" t="s">
        <v>64</v>
      </c>
      <c r="D68" t="s">
        <v>24</v>
      </c>
      <c r="E68">
        <v>2000</v>
      </c>
      <c r="F68">
        <v>1</v>
      </c>
      <c r="G68" s="9">
        <f t="shared" si="2"/>
        <v>2000</v>
      </c>
      <c r="K68" s="4">
        <f t="shared" si="3"/>
        <v>2000</v>
      </c>
      <c r="L68" s="4"/>
      <c r="M68" s="4"/>
    </row>
    <row r="69" spans="1:17" x14ac:dyDescent="0.35">
      <c r="B69" t="s">
        <v>83</v>
      </c>
      <c r="C69" t="s">
        <v>78</v>
      </c>
      <c r="D69" t="s">
        <v>24</v>
      </c>
      <c r="E69">
        <v>5000</v>
      </c>
      <c r="F69">
        <v>1</v>
      </c>
      <c r="G69" s="9">
        <f t="shared" si="2"/>
        <v>5000</v>
      </c>
      <c r="K69" s="4">
        <f t="shared" si="3"/>
        <v>5000</v>
      </c>
      <c r="L69" s="4"/>
      <c r="M69" s="4"/>
    </row>
    <row r="70" spans="1:17" x14ac:dyDescent="0.35">
      <c r="A70" s="24"/>
      <c r="B70" s="24" t="s">
        <v>222</v>
      </c>
      <c r="C70" s="24" t="s">
        <v>78</v>
      </c>
      <c r="D70" s="24" t="s">
        <v>39</v>
      </c>
      <c r="E70" s="24">
        <v>1500</v>
      </c>
      <c r="F70" s="24">
        <v>1</v>
      </c>
      <c r="G70" s="25">
        <v>1500</v>
      </c>
      <c r="K70" s="4">
        <f t="shared" si="3"/>
        <v>1500</v>
      </c>
      <c r="L70" s="4"/>
      <c r="M70" s="4"/>
    </row>
    <row r="71" spans="1:17" x14ac:dyDescent="0.35">
      <c r="B71" t="s">
        <v>84</v>
      </c>
      <c r="C71" t="s">
        <v>85</v>
      </c>
      <c r="D71" t="s">
        <v>24</v>
      </c>
      <c r="E71">
        <v>425</v>
      </c>
      <c r="F71">
        <v>1</v>
      </c>
      <c r="G71" s="30">
        <f t="shared" si="2"/>
        <v>425</v>
      </c>
      <c r="K71" s="4">
        <f t="shared" si="3"/>
        <v>425</v>
      </c>
      <c r="L71" s="4"/>
      <c r="M71" s="4"/>
    </row>
    <row r="72" spans="1:17" x14ac:dyDescent="0.35">
      <c r="B72" t="s">
        <v>84</v>
      </c>
      <c r="C72" t="s">
        <v>227</v>
      </c>
      <c r="D72" t="s">
        <v>24</v>
      </c>
      <c r="E72">
        <v>229</v>
      </c>
      <c r="F72">
        <v>5</v>
      </c>
      <c r="G72" s="30">
        <f t="shared" si="2"/>
        <v>1145</v>
      </c>
      <c r="K72" s="4">
        <f t="shared" si="3"/>
        <v>229</v>
      </c>
      <c r="L72" s="4"/>
      <c r="M72" s="4"/>
    </row>
    <row r="73" spans="1:17" x14ac:dyDescent="0.35">
      <c r="B73" t="s">
        <v>86</v>
      </c>
      <c r="C73" t="s">
        <v>87</v>
      </c>
      <c r="D73" t="s">
        <v>24</v>
      </c>
      <c r="E73">
        <v>765</v>
      </c>
      <c r="F73">
        <v>2</v>
      </c>
      <c r="G73" s="30">
        <f t="shared" si="2"/>
        <v>1530</v>
      </c>
      <c r="K73" s="4">
        <f t="shared" si="3"/>
        <v>765</v>
      </c>
      <c r="L73" s="4"/>
      <c r="M73" s="4"/>
    </row>
    <row r="74" spans="1:17" x14ac:dyDescent="0.35">
      <c r="B74" t="s">
        <v>88</v>
      </c>
      <c r="C74" t="s">
        <v>20</v>
      </c>
      <c r="D74" t="s">
        <v>24</v>
      </c>
      <c r="E74">
        <v>15000</v>
      </c>
      <c r="F74">
        <v>1</v>
      </c>
      <c r="G74" s="9">
        <f t="shared" si="2"/>
        <v>15000</v>
      </c>
      <c r="K74" s="4">
        <f t="shared" si="3"/>
        <v>15000</v>
      </c>
      <c r="L74" s="4"/>
      <c r="M74" s="4"/>
    </row>
    <row r="75" spans="1:17" x14ac:dyDescent="0.35">
      <c r="A75" s="24"/>
      <c r="B75" s="24" t="s">
        <v>220</v>
      </c>
      <c r="C75" s="24" t="s">
        <v>85</v>
      </c>
      <c r="D75" s="24" t="s">
        <v>39</v>
      </c>
      <c r="E75" s="24">
        <v>1200</v>
      </c>
      <c r="F75" s="24">
        <v>1</v>
      </c>
      <c r="G75" s="25">
        <v>1200</v>
      </c>
      <c r="K75" s="4">
        <f t="shared" si="3"/>
        <v>1200</v>
      </c>
      <c r="L75" s="4"/>
      <c r="M75" s="4"/>
    </row>
    <row r="76" spans="1:17" x14ac:dyDescent="0.35">
      <c r="B76" t="s">
        <v>89</v>
      </c>
      <c r="C76" t="s">
        <v>20</v>
      </c>
      <c r="D76" t="s">
        <v>24</v>
      </c>
      <c r="E76">
        <v>25000</v>
      </c>
      <c r="F76">
        <v>1</v>
      </c>
      <c r="G76" s="9">
        <f t="shared" si="2"/>
        <v>25000</v>
      </c>
      <c r="K76" s="4">
        <f t="shared" si="3"/>
        <v>25000</v>
      </c>
      <c r="L76" s="4"/>
      <c r="M76" s="4"/>
    </row>
    <row r="77" spans="1:17" x14ac:dyDescent="0.35">
      <c r="B77" t="s">
        <v>90</v>
      </c>
      <c r="C77" t="s">
        <v>20</v>
      </c>
      <c r="D77" t="s">
        <v>24</v>
      </c>
      <c r="E77">
        <v>6000</v>
      </c>
      <c r="F77">
        <v>1</v>
      </c>
      <c r="G77" s="30">
        <f t="shared" si="2"/>
        <v>6000</v>
      </c>
      <c r="K77" s="4">
        <f t="shared" si="3"/>
        <v>6000</v>
      </c>
      <c r="L77" s="4"/>
      <c r="M77" s="4"/>
    </row>
    <row r="78" spans="1:17" x14ac:dyDescent="0.35">
      <c r="A78" s="10"/>
      <c r="B78" s="10" t="s">
        <v>91</v>
      </c>
      <c r="C78" s="10" t="s">
        <v>92</v>
      </c>
      <c r="D78" s="10" t="s">
        <v>93</v>
      </c>
      <c r="E78" s="10">
        <v>1500</v>
      </c>
      <c r="F78" s="10">
        <v>0</v>
      </c>
      <c r="G78" s="12">
        <f t="shared" si="2"/>
        <v>0</v>
      </c>
      <c r="H78" s="10"/>
      <c r="I78" s="10"/>
      <c r="J78" s="10"/>
      <c r="K78" s="11">
        <f t="shared" si="3"/>
        <v>1500</v>
      </c>
      <c r="L78" s="11"/>
      <c r="M78" s="11"/>
      <c r="N78" s="10"/>
      <c r="O78" s="10"/>
      <c r="P78" s="10"/>
      <c r="Q78" s="10"/>
    </row>
    <row r="79" spans="1:17" x14ac:dyDescent="0.35">
      <c r="B79" t="s">
        <v>91</v>
      </c>
      <c r="C79" t="s">
        <v>94</v>
      </c>
      <c r="D79" t="s">
        <v>95</v>
      </c>
      <c r="E79">
        <v>1500</v>
      </c>
      <c r="F79">
        <v>1</v>
      </c>
      <c r="G79" s="9">
        <f t="shared" si="2"/>
        <v>1500</v>
      </c>
      <c r="K79" s="4"/>
      <c r="L79" s="4"/>
      <c r="M79" s="4"/>
    </row>
    <row r="80" spans="1:17" x14ac:dyDescent="0.35">
      <c r="B80" t="s">
        <v>91</v>
      </c>
      <c r="C80" t="s">
        <v>96</v>
      </c>
      <c r="D80" t="s">
        <v>95</v>
      </c>
      <c r="E80">
        <v>1500</v>
      </c>
      <c r="F80">
        <v>1</v>
      </c>
      <c r="G80" s="9">
        <f t="shared" si="2"/>
        <v>1500</v>
      </c>
      <c r="K80" s="4"/>
      <c r="L80" s="4"/>
      <c r="M80" s="4"/>
    </row>
    <row r="81" spans="2:13" x14ac:dyDescent="0.35">
      <c r="B81" t="s">
        <v>91</v>
      </c>
      <c r="C81" t="s">
        <v>97</v>
      </c>
      <c r="D81" t="s">
        <v>95</v>
      </c>
      <c r="E81">
        <v>1500</v>
      </c>
      <c r="F81">
        <v>1</v>
      </c>
      <c r="G81" s="9">
        <f t="shared" si="2"/>
        <v>1500</v>
      </c>
      <c r="K81" s="4"/>
      <c r="L81" s="4"/>
      <c r="M81" s="4"/>
    </row>
    <row r="82" spans="2:13" x14ac:dyDescent="0.35">
      <c r="B82" t="s">
        <v>91</v>
      </c>
      <c r="C82" t="s">
        <v>98</v>
      </c>
      <c r="D82" t="s">
        <v>95</v>
      </c>
      <c r="E82">
        <v>1500</v>
      </c>
      <c r="F82">
        <v>1</v>
      </c>
      <c r="G82" s="9">
        <f t="shared" si="2"/>
        <v>1500</v>
      </c>
    </row>
    <row r="83" spans="2:13" x14ac:dyDescent="0.35">
      <c r="B83" t="s">
        <v>91</v>
      </c>
      <c r="C83" t="s">
        <v>99</v>
      </c>
      <c r="D83" t="s">
        <v>95</v>
      </c>
      <c r="E83">
        <v>1500</v>
      </c>
      <c r="F83">
        <v>1</v>
      </c>
      <c r="G83" s="9">
        <f t="shared" si="2"/>
        <v>1500</v>
      </c>
    </row>
    <row r="84" spans="2:13" x14ac:dyDescent="0.35">
      <c r="B84" t="s">
        <v>100</v>
      </c>
      <c r="C84" t="s">
        <v>20</v>
      </c>
      <c r="D84" t="s">
        <v>24</v>
      </c>
      <c r="E84">
        <v>100</v>
      </c>
      <c r="F84">
        <v>1</v>
      </c>
      <c r="G84" s="9">
        <f t="shared" si="2"/>
        <v>100</v>
      </c>
    </row>
    <row r="85" spans="2:13" x14ac:dyDescent="0.35">
      <c r="B85" t="s">
        <v>101</v>
      </c>
      <c r="C85" t="s">
        <v>20</v>
      </c>
      <c r="D85" t="s">
        <v>24</v>
      </c>
      <c r="E85">
        <v>60</v>
      </c>
      <c r="F85">
        <v>1</v>
      </c>
      <c r="G85" s="9">
        <f t="shared" si="2"/>
        <v>60</v>
      </c>
    </row>
    <row r="86" spans="2:13" x14ac:dyDescent="0.35">
      <c r="B86" t="s">
        <v>102</v>
      </c>
      <c r="C86" t="s">
        <v>20</v>
      </c>
      <c r="D86" t="s">
        <v>24</v>
      </c>
      <c r="E86">
        <v>50</v>
      </c>
      <c r="F86">
        <v>1</v>
      </c>
      <c r="G86" s="30">
        <f t="shared" ref="G86:G94" si="4">E86*F86</f>
        <v>50</v>
      </c>
    </row>
    <row r="87" spans="2:13" x14ac:dyDescent="0.35">
      <c r="B87" t="s">
        <v>103</v>
      </c>
      <c r="C87" t="s">
        <v>20</v>
      </c>
      <c r="D87" t="s">
        <v>24</v>
      </c>
      <c r="E87">
        <v>50</v>
      </c>
      <c r="F87">
        <v>1</v>
      </c>
      <c r="G87" s="30">
        <f t="shared" si="4"/>
        <v>50</v>
      </c>
    </row>
    <row r="88" spans="2:13" x14ac:dyDescent="0.35">
      <c r="B88" t="s">
        <v>104</v>
      </c>
      <c r="C88" t="s">
        <v>29</v>
      </c>
      <c r="D88" t="s">
        <v>24</v>
      </c>
      <c r="E88">
        <v>200</v>
      </c>
      <c r="F88">
        <v>2</v>
      </c>
      <c r="G88" s="9">
        <f t="shared" si="4"/>
        <v>400</v>
      </c>
    </row>
    <row r="89" spans="2:13" x14ac:dyDescent="0.35">
      <c r="B89" t="s">
        <v>105</v>
      </c>
      <c r="C89" t="s">
        <v>29</v>
      </c>
      <c r="D89" t="s">
        <v>24</v>
      </c>
      <c r="E89">
        <v>3000</v>
      </c>
      <c r="F89">
        <v>3</v>
      </c>
      <c r="G89" s="9">
        <f t="shared" si="4"/>
        <v>9000</v>
      </c>
    </row>
    <row r="90" spans="2:13" x14ac:dyDescent="0.35">
      <c r="B90" t="s">
        <v>106</v>
      </c>
      <c r="C90" t="s">
        <v>107</v>
      </c>
      <c r="D90" t="s">
        <v>24</v>
      </c>
      <c r="E90">
        <v>1600</v>
      </c>
      <c r="F90">
        <v>1</v>
      </c>
      <c r="G90" s="9">
        <f t="shared" si="4"/>
        <v>1600</v>
      </c>
    </row>
    <row r="91" spans="2:13" x14ac:dyDescent="0.35">
      <c r="B91" t="s">
        <v>108</v>
      </c>
      <c r="C91" t="s">
        <v>109</v>
      </c>
      <c r="D91" t="s">
        <v>24</v>
      </c>
      <c r="E91" s="14">
        <v>30000</v>
      </c>
      <c r="F91">
        <v>1</v>
      </c>
      <c r="G91" s="9">
        <f t="shared" si="4"/>
        <v>30000</v>
      </c>
    </row>
    <row r="92" spans="2:13" x14ac:dyDescent="0.35">
      <c r="B92" t="s">
        <v>110</v>
      </c>
      <c r="C92" t="s">
        <v>32</v>
      </c>
      <c r="D92" t="s">
        <v>24</v>
      </c>
      <c r="E92">
        <v>300</v>
      </c>
      <c r="F92">
        <v>1</v>
      </c>
      <c r="G92" s="9">
        <f t="shared" si="4"/>
        <v>300</v>
      </c>
    </row>
    <row r="93" spans="2:13" x14ac:dyDescent="0.35">
      <c r="B93" t="s">
        <v>111</v>
      </c>
      <c r="C93" t="s">
        <v>112</v>
      </c>
      <c r="D93" t="s">
        <v>24</v>
      </c>
      <c r="E93" s="4">
        <v>25000</v>
      </c>
      <c r="F93">
        <v>1</v>
      </c>
      <c r="G93" s="9">
        <f t="shared" si="4"/>
        <v>25000</v>
      </c>
    </row>
    <row r="94" spans="2:13" x14ac:dyDescent="0.35">
      <c r="B94" t="s">
        <v>113</v>
      </c>
      <c r="C94" t="s">
        <v>29</v>
      </c>
      <c r="D94" t="s">
        <v>24</v>
      </c>
      <c r="E94" s="4">
        <v>413</v>
      </c>
      <c r="F94">
        <v>1</v>
      </c>
      <c r="G94" s="30">
        <f t="shared" si="4"/>
        <v>413</v>
      </c>
    </row>
    <row r="95" spans="2:13" x14ac:dyDescent="0.35">
      <c r="B95" t="s">
        <v>114</v>
      </c>
      <c r="C95" t="s">
        <v>85</v>
      </c>
      <c r="D95" t="s">
        <v>24</v>
      </c>
      <c r="E95">
        <v>104</v>
      </c>
      <c r="F95">
        <v>3</v>
      </c>
      <c r="G95" s="30">
        <f>E95*F95</f>
        <v>312</v>
      </c>
      <c r="K95" s="4">
        <f>E95</f>
        <v>104</v>
      </c>
      <c r="L95" s="4"/>
      <c r="M95" s="4"/>
    </row>
    <row r="96" spans="2:13" x14ac:dyDescent="0.35">
      <c r="B96" t="s">
        <v>115</v>
      </c>
      <c r="C96" t="s">
        <v>20</v>
      </c>
      <c r="D96" t="s">
        <v>24</v>
      </c>
      <c r="E96">
        <v>5000</v>
      </c>
      <c r="F96">
        <v>1</v>
      </c>
      <c r="G96" s="30">
        <f>E96*F96</f>
        <v>5000</v>
      </c>
      <c r="K96" s="4"/>
      <c r="L96" s="4"/>
      <c r="M96" s="4"/>
    </row>
    <row r="97" spans="1:13" x14ac:dyDescent="0.35">
      <c r="A97" s="24"/>
      <c r="B97" s="24" t="s">
        <v>225</v>
      </c>
      <c r="C97" s="24" t="s">
        <v>20</v>
      </c>
      <c r="D97" s="24" t="s">
        <v>39</v>
      </c>
      <c r="E97" s="24">
        <v>400</v>
      </c>
      <c r="F97" s="24">
        <v>1</v>
      </c>
      <c r="G97" s="25">
        <f>E97*F97</f>
        <v>400</v>
      </c>
      <c r="K97" s="4"/>
      <c r="L97" s="4"/>
      <c r="M97" s="4"/>
    </row>
    <row r="98" spans="1:13" x14ac:dyDescent="0.35">
      <c r="A98" s="24"/>
      <c r="B98" s="24" t="s">
        <v>116</v>
      </c>
      <c r="C98" s="24" t="s">
        <v>20</v>
      </c>
      <c r="D98" s="24" t="s">
        <v>39</v>
      </c>
      <c r="E98" s="24">
        <v>4000</v>
      </c>
      <c r="F98" s="24">
        <v>1</v>
      </c>
      <c r="G98" s="25">
        <f>E98*F98</f>
        <v>4000</v>
      </c>
      <c r="K98" s="4"/>
      <c r="L98" s="4"/>
      <c r="M98" s="4"/>
    </row>
    <row r="99" spans="1:13" x14ac:dyDescent="0.35">
      <c r="A99" s="24"/>
      <c r="B99" s="24" t="s">
        <v>228</v>
      </c>
      <c r="C99" s="24" t="s">
        <v>78</v>
      </c>
      <c r="D99" s="24" t="s">
        <v>39</v>
      </c>
      <c r="E99" s="24">
        <v>2309.13</v>
      </c>
      <c r="F99" s="24">
        <v>1</v>
      </c>
      <c r="G99" s="25">
        <f>E99*F99</f>
        <v>2309.13</v>
      </c>
      <c r="K99" s="4"/>
      <c r="L99" s="4"/>
      <c r="M99" s="4"/>
    </row>
    <row r="100" spans="1:13" x14ac:dyDescent="0.35">
      <c r="A100" s="7" t="s">
        <v>33</v>
      </c>
      <c r="G100" s="8">
        <f>SUM(G10:G99)</f>
        <v>282472.73</v>
      </c>
    </row>
    <row r="101" spans="1:13" x14ac:dyDescent="0.35">
      <c r="A101" t="s">
        <v>117</v>
      </c>
      <c r="B101" t="s">
        <v>118</v>
      </c>
      <c r="C101" t="s">
        <v>64</v>
      </c>
      <c r="D101" t="s">
        <v>24</v>
      </c>
      <c r="E101" s="4">
        <v>2000</v>
      </c>
      <c r="F101">
        <v>1</v>
      </c>
      <c r="G101" s="9">
        <f t="shared" ref="G101:G107" si="5">E101*F101</f>
        <v>2000</v>
      </c>
      <c r="J101" t="s">
        <v>22</v>
      </c>
      <c r="K101" s="4">
        <f t="shared" ref="K101:K107" si="6">E101</f>
        <v>2000</v>
      </c>
      <c r="L101" s="4"/>
      <c r="M101" s="4"/>
    </row>
    <row r="102" spans="1:13" x14ac:dyDescent="0.35">
      <c r="B102" t="s">
        <v>119</v>
      </c>
      <c r="C102" t="s">
        <v>64</v>
      </c>
      <c r="D102" t="s">
        <v>24</v>
      </c>
      <c r="E102" s="4">
        <v>500</v>
      </c>
      <c r="F102">
        <v>1</v>
      </c>
      <c r="G102" s="9">
        <f t="shared" si="5"/>
        <v>500</v>
      </c>
      <c r="J102" t="s">
        <v>22</v>
      </c>
      <c r="K102" s="4">
        <f t="shared" si="6"/>
        <v>500</v>
      </c>
      <c r="L102" s="4"/>
      <c r="M102" s="4"/>
    </row>
    <row r="103" spans="1:13" s="16" customFormat="1" x14ac:dyDescent="0.35">
      <c r="B103" s="16" t="s">
        <v>120</v>
      </c>
      <c r="D103" s="16" t="s">
        <v>24</v>
      </c>
      <c r="E103" s="18">
        <v>500</v>
      </c>
      <c r="F103" s="16">
        <v>2</v>
      </c>
      <c r="G103" s="17">
        <f t="shared" si="5"/>
        <v>1000</v>
      </c>
      <c r="J103" s="16" t="s">
        <v>22</v>
      </c>
      <c r="K103" s="18">
        <f t="shared" si="6"/>
        <v>500</v>
      </c>
      <c r="L103" s="18"/>
      <c r="M103" s="18"/>
    </row>
    <row r="104" spans="1:13" x14ac:dyDescent="0.35">
      <c r="B104" t="s">
        <v>121</v>
      </c>
      <c r="C104" t="s">
        <v>122</v>
      </c>
      <c r="D104" t="s">
        <v>24</v>
      </c>
      <c r="E104" s="4">
        <v>2000</v>
      </c>
      <c r="F104">
        <v>2</v>
      </c>
      <c r="G104" s="9">
        <f t="shared" si="5"/>
        <v>4000</v>
      </c>
      <c r="J104" t="s">
        <v>22</v>
      </c>
      <c r="K104" s="4">
        <f t="shared" si="6"/>
        <v>2000</v>
      </c>
      <c r="L104" s="4"/>
      <c r="M104" s="4"/>
    </row>
    <row r="105" spans="1:13" x14ac:dyDescent="0.35">
      <c r="B105" t="s">
        <v>123</v>
      </c>
      <c r="C105" t="s">
        <v>44</v>
      </c>
      <c r="D105" t="s">
        <v>24</v>
      </c>
      <c r="E105" s="4">
        <v>352.8</v>
      </c>
      <c r="F105">
        <v>1</v>
      </c>
      <c r="G105" s="30">
        <f t="shared" si="5"/>
        <v>352.8</v>
      </c>
      <c r="K105" s="4">
        <f t="shared" si="6"/>
        <v>352.8</v>
      </c>
      <c r="L105" s="4"/>
      <c r="M105" s="4"/>
    </row>
    <row r="106" spans="1:13" x14ac:dyDescent="0.35">
      <c r="A106" s="24"/>
      <c r="B106" s="24" t="s">
        <v>234</v>
      </c>
      <c r="C106" s="24" t="s">
        <v>32</v>
      </c>
      <c r="D106" s="24" t="s">
        <v>39</v>
      </c>
      <c r="E106" s="26">
        <v>5800</v>
      </c>
      <c r="F106" s="24">
        <v>1</v>
      </c>
      <c r="G106" s="25">
        <f t="shared" si="5"/>
        <v>5800</v>
      </c>
      <c r="K106" s="4">
        <f t="shared" si="6"/>
        <v>5800</v>
      </c>
      <c r="L106" s="4"/>
      <c r="M106" s="4"/>
    </row>
    <row r="107" spans="1:13" x14ac:dyDescent="0.35">
      <c r="B107" t="s">
        <v>124</v>
      </c>
      <c r="C107" t="s">
        <v>32</v>
      </c>
      <c r="D107" t="s">
        <v>24</v>
      </c>
      <c r="E107" s="4">
        <v>274</v>
      </c>
      <c r="F107">
        <v>1</v>
      </c>
      <c r="G107" s="9">
        <f t="shared" si="5"/>
        <v>274</v>
      </c>
      <c r="H107" s="15">
        <v>44852</v>
      </c>
      <c r="I107" t="s">
        <v>125</v>
      </c>
      <c r="J107" t="s">
        <v>22</v>
      </c>
      <c r="K107" s="4">
        <f t="shared" si="6"/>
        <v>274</v>
      </c>
      <c r="L107" s="4"/>
      <c r="M107" s="4"/>
    </row>
    <row r="108" spans="1:13" x14ac:dyDescent="0.35">
      <c r="A108" s="7" t="s">
        <v>33</v>
      </c>
      <c r="E108" s="4"/>
      <c r="G108" s="8">
        <f>SUM(G101:G107)</f>
        <v>13926.8</v>
      </c>
    </row>
    <row r="109" spans="1:13" x14ac:dyDescent="0.35">
      <c r="A109" t="s">
        <v>126</v>
      </c>
      <c r="B109" t="s">
        <v>127</v>
      </c>
      <c r="D109" t="s">
        <v>24</v>
      </c>
      <c r="E109">
        <v>5500</v>
      </c>
      <c r="F109">
        <v>1</v>
      </c>
      <c r="G109" s="9">
        <f t="shared" ref="G109:G126" si="7">E109*F109</f>
        <v>5500</v>
      </c>
      <c r="K109" s="4">
        <f t="shared" ref="K109:K126" si="8">E109</f>
        <v>5500</v>
      </c>
      <c r="L109" s="4"/>
      <c r="M109" s="4"/>
    </row>
    <row r="110" spans="1:13" x14ac:dyDescent="0.35">
      <c r="B110" t="s">
        <v>128</v>
      </c>
      <c r="D110" t="s">
        <v>24</v>
      </c>
      <c r="E110">
        <v>3000</v>
      </c>
      <c r="F110">
        <v>1</v>
      </c>
      <c r="G110" s="9">
        <f t="shared" si="7"/>
        <v>3000</v>
      </c>
      <c r="K110" s="4">
        <f t="shared" si="8"/>
        <v>3000</v>
      </c>
      <c r="L110" s="4"/>
      <c r="M110" s="4"/>
    </row>
    <row r="111" spans="1:13" x14ac:dyDescent="0.35">
      <c r="B111" t="s">
        <v>129</v>
      </c>
      <c r="D111" t="s">
        <v>24</v>
      </c>
      <c r="E111">
        <v>4000</v>
      </c>
      <c r="F111">
        <v>1</v>
      </c>
      <c r="G111" s="9">
        <f t="shared" si="7"/>
        <v>4000</v>
      </c>
      <c r="K111" s="4">
        <f t="shared" si="8"/>
        <v>4000</v>
      </c>
      <c r="L111" s="4"/>
      <c r="M111" s="4"/>
    </row>
    <row r="112" spans="1:13" x14ac:dyDescent="0.35">
      <c r="B112" t="s">
        <v>130</v>
      </c>
      <c r="D112" t="s">
        <v>24</v>
      </c>
      <c r="E112">
        <v>1600</v>
      </c>
      <c r="F112">
        <v>1</v>
      </c>
      <c r="G112" s="9">
        <f t="shared" si="7"/>
        <v>1600</v>
      </c>
      <c r="K112" s="4">
        <f t="shared" si="8"/>
        <v>1600</v>
      </c>
      <c r="L112" s="4"/>
      <c r="M112" s="4"/>
    </row>
    <row r="113" spans="1:13" x14ac:dyDescent="0.35">
      <c r="B113" t="s">
        <v>131</v>
      </c>
      <c r="D113" t="s">
        <v>24</v>
      </c>
      <c r="E113">
        <v>1200</v>
      </c>
      <c r="F113">
        <v>1</v>
      </c>
      <c r="G113" s="9">
        <f t="shared" si="7"/>
        <v>1200</v>
      </c>
      <c r="K113" s="4">
        <f t="shared" si="8"/>
        <v>1200</v>
      </c>
      <c r="L113" s="4"/>
      <c r="M113" s="4"/>
    </row>
    <row r="114" spans="1:13" x14ac:dyDescent="0.35">
      <c r="B114" t="s">
        <v>132</v>
      </c>
      <c r="D114" t="s">
        <v>24</v>
      </c>
      <c r="E114">
        <v>600</v>
      </c>
      <c r="F114">
        <v>1</v>
      </c>
      <c r="G114" s="9">
        <f t="shared" si="7"/>
        <v>600</v>
      </c>
      <c r="K114" s="4">
        <f t="shared" si="8"/>
        <v>600</v>
      </c>
      <c r="L114" s="4"/>
      <c r="M114" s="4"/>
    </row>
    <row r="115" spans="1:13" x14ac:dyDescent="0.35">
      <c r="B115" t="s">
        <v>133</v>
      </c>
      <c r="D115" t="s">
        <v>24</v>
      </c>
      <c r="E115">
        <v>1500</v>
      </c>
      <c r="F115">
        <v>1</v>
      </c>
      <c r="G115" s="9">
        <f t="shared" si="7"/>
        <v>1500</v>
      </c>
      <c r="K115" s="4">
        <f t="shared" si="8"/>
        <v>1500</v>
      </c>
      <c r="L115" s="4"/>
      <c r="M115" s="4"/>
    </row>
    <row r="116" spans="1:13" x14ac:dyDescent="0.35">
      <c r="B116" t="s">
        <v>134</v>
      </c>
      <c r="D116" t="s">
        <v>24</v>
      </c>
      <c r="E116">
        <v>600</v>
      </c>
      <c r="F116">
        <v>1</v>
      </c>
      <c r="G116" s="9">
        <f t="shared" si="7"/>
        <v>600</v>
      </c>
      <c r="K116" s="4">
        <f t="shared" si="8"/>
        <v>600</v>
      </c>
      <c r="L116" s="4"/>
      <c r="M116" s="4"/>
    </row>
    <row r="117" spans="1:13" x14ac:dyDescent="0.35">
      <c r="B117" t="s">
        <v>233</v>
      </c>
      <c r="D117" t="s">
        <v>24</v>
      </c>
      <c r="E117">
        <v>27000</v>
      </c>
      <c r="F117">
        <v>1</v>
      </c>
      <c r="G117" s="9">
        <f t="shared" si="7"/>
        <v>27000</v>
      </c>
      <c r="K117" s="4">
        <f t="shared" si="8"/>
        <v>27000</v>
      </c>
      <c r="L117" s="4"/>
      <c r="M117" s="4"/>
    </row>
    <row r="118" spans="1:13" x14ac:dyDescent="0.35">
      <c r="B118" t="s">
        <v>135</v>
      </c>
      <c r="C118" t="s">
        <v>32</v>
      </c>
      <c r="D118" t="s">
        <v>24</v>
      </c>
      <c r="E118">
        <v>5000</v>
      </c>
      <c r="F118">
        <v>1</v>
      </c>
      <c r="G118" s="9">
        <f t="shared" si="7"/>
        <v>5000</v>
      </c>
      <c r="K118" s="4">
        <f t="shared" si="8"/>
        <v>5000</v>
      </c>
      <c r="L118" s="4"/>
      <c r="M118" s="4"/>
    </row>
    <row r="119" spans="1:13" x14ac:dyDescent="0.35">
      <c r="B119" t="s">
        <v>136</v>
      </c>
      <c r="C119" t="s">
        <v>32</v>
      </c>
      <c r="D119" t="s">
        <v>24</v>
      </c>
      <c r="E119">
        <v>3000</v>
      </c>
      <c r="F119">
        <v>1</v>
      </c>
      <c r="G119" s="9">
        <f t="shared" si="7"/>
        <v>3000</v>
      </c>
      <c r="K119" s="4">
        <f t="shared" si="8"/>
        <v>3000</v>
      </c>
      <c r="L119" s="4"/>
      <c r="M119" s="4"/>
    </row>
    <row r="120" spans="1:13" x14ac:dyDescent="0.35">
      <c r="B120" t="s">
        <v>137</v>
      </c>
      <c r="C120" t="s">
        <v>32</v>
      </c>
      <c r="D120" t="s">
        <v>24</v>
      </c>
      <c r="E120">
        <v>120000</v>
      </c>
      <c r="F120">
        <v>1</v>
      </c>
      <c r="G120" s="9">
        <f t="shared" si="7"/>
        <v>120000</v>
      </c>
      <c r="K120" s="4">
        <f t="shared" si="8"/>
        <v>120000</v>
      </c>
      <c r="L120" s="4"/>
      <c r="M120" s="4"/>
    </row>
    <row r="121" spans="1:13" x14ac:dyDescent="0.35">
      <c r="B121" t="s">
        <v>138</v>
      </c>
      <c r="C121" t="s">
        <v>32</v>
      </c>
      <c r="D121" t="s">
        <v>24</v>
      </c>
      <c r="E121">
        <v>50000</v>
      </c>
      <c r="F121">
        <v>1</v>
      </c>
      <c r="G121" s="9">
        <f t="shared" si="7"/>
        <v>50000</v>
      </c>
      <c r="K121" s="4">
        <f t="shared" si="8"/>
        <v>50000</v>
      </c>
      <c r="L121" s="4"/>
      <c r="M121" s="4"/>
    </row>
    <row r="122" spans="1:13" x14ac:dyDescent="0.35">
      <c r="B122" t="s">
        <v>139</v>
      </c>
      <c r="D122" t="s">
        <v>24</v>
      </c>
      <c r="E122">
        <v>2000</v>
      </c>
      <c r="F122">
        <v>1</v>
      </c>
      <c r="G122" s="9">
        <f t="shared" si="7"/>
        <v>2000</v>
      </c>
      <c r="K122" s="4">
        <f t="shared" si="8"/>
        <v>2000</v>
      </c>
      <c r="L122" s="4"/>
      <c r="M122" s="4"/>
    </row>
    <row r="123" spans="1:13" x14ac:dyDescent="0.35">
      <c r="B123" t="s">
        <v>140</v>
      </c>
      <c r="D123" t="s">
        <v>24</v>
      </c>
      <c r="E123">
        <v>3000</v>
      </c>
      <c r="F123">
        <v>1</v>
      </c>
      <c r="G123" s="9">
        <f t="shared" si="7"/>
        <v>3000</v>
      </c>
      <c r="K123" s="4">
        <f t="shared" si="8"/>
        <v>3000</v>
      </c>
      <c r="L123" s="4"/>
      <c r="M123" s="4"/>
    </row>
    <row r="124" spans="1:13" x14ac:dyDescent="0.35">
      <c r="B124" t="s">
        <v>141</v>
      </c>
      <c r="D124" t="s">
        <v>24</v>
      </c>
      <c r="E124">
        <v>2000</v>
      </c>
      <c r="F124">
        <v>1</v>
      </c>
      <c r="G124" s="9">
        <f t="shared" si="7"/>
        <v>2000</v>
      </c>
      <c r="K124" s="4">
        <f t="shared" si="8"/>
        <v>2000</v>
      </c>
      <c r="L124" s="4"/>
      <c r="M124" s="4"/>
    </row>
    <row r="125" spans="1:13" x14ac:dyDescent="0.35">
      <c r="B125" t="s">
        <v>142</v>
      </c>
      <c r="D125" t="s">
        <v>24</v>
      </c>
      <c r="E125">
        <v>2000</v>
      </c>
      <c r="F125">
        <v>1</v>
      </c>
      <c r="G125" s="9">
        <f t="shared" si="7"/>
        <v>2000</v>
      </c>
      <c r="K125" s="4">
        <f t="shared" si="8"/>
        <v>2000</v>
      </c>
      <c r="L125" s="4"/>
      <c r="M125" s="4"/>
    </row>
    <row r="126" spans="1:13" x14ac:dyDescent="0.35">
      <c r="B126" t="s">
        <v>143</v>
      </c>
      <c r="D126" t="s">
        <v>24</v>
      </c>
      <c r="E126">
        <v>3000</v>
      </c>
      <c r="F126">
        <v>1</v>
      </c>
      <c r="G126" s="9">
        <f t="shared" si="7"/>
        <v>3000</v>
      </c>
      <c r="K126" s="4">
        <f t="shared" si="8"/>
        <v>3000</v>
      </c>
      <c r="L126" s="4"/>
      <c r="M126" s="4"/>
    </row>
    <row r="127" spans="1:13" x14ac:dyDescent="0.35">
      <c r="A127" s="7" t="s">
        <v>33</v>
      </c>
      <c r="E127" s="4"/>
      <c r="G127" s="8">
        <f>SUM(G109:G126)</f>
        <v>235000</v>
      </c>
    </row>
    <row r="128" spans="1:13" x14ac:dyDescent="0.35">
      <c r="A128" t="s">
        <v>144</v>
      </c>
      <c r="B128" t="s">
        <v>145</v>
      </c>
      <c r="C128" t="s">
        <v>146</v>
      </c>
      <c r="D128" t="s">
        <v>24</v>
      </c>
      <c r="E128">
        <v>713.4</v>
      </c>
      <c r="F128">
        <v>1</v>
      </c>
      <c r="G128" s="30">
        <f t="shared" ref="G128:G180" si="9">E128*F128</f>
        <v>713.4</v>
      </c>
      <c r="K128" s="4">
        <f>E128</f>
        <v>713.4</v>
      </c>
      <c r="L128" s="4"/>
      <c r="M128" s="4"/>
    </row>
    <row r="129" spans="2:13" x14ac:dyDescent="0.35">
      <c r="B129" t="s">
        <v>147</v>
      </c>
      <c r="C129" t="s">
        <v>85</v>
      </c>
      <c r="D129" t="s">
        <v>24</v>
      </c>
      <c r="E129">
        <v>109</v>
      </c>
      <c r="F129">
        <v>4</v>
      </c>
      <c r="G129" s="30">
        <f t="shared" si="9"/>
        <v>436</v>
      </c>
      <c r="K129" s="4"/>
      <c r="L129" s="4"/>
      <c r="M129" s="4"/>
    </row>
    <row r="130" spans="2:13" x14ac:dyDescent="0.35">
      <c r="B130" t="s">
        <v>148</v>
      </c>
      <c r="C130" t="s">
        <v>85</v>
      </c>
      <c r="D130" t="s">
        <v>24</v>
      </c>
      <c r="E130">
        <v>109</v>
      </c>
      <c r="F130">
        <v>1</v>
      </c>
      <c r="G130" s="30">
        <f t="shared" si="9"/>
        <v>109</v>
      </c>
      <c r="K130" s="4"/>
      <c r="L130" s="4"/>
      <c r="M130" s="4"/>
    </row>
    <row r="131" spans="2:13" x14ac:dyDescent="0.35">
      <c r="B131" t="s">
        <v>149</v>
      </c>
      <c r="C131" t="s">
        <v>85</v>
      </c>
      <c r="D131" t="s">
        <v>24</v>
      </c>
      <c r="E131">
        <v>456.6</v>
      </c>
      <c r="F131">
        <v>5</v>
      </c>
      <c r="G131" s="30">
        <f t="shared" si="9"/>
        <v>2283</v>
      </c>
      <c r="K131" s="4"/>
      <c r="L131" s="4"/>
      <c r="M131" s="4"/>
    </row>
    <row r="132" spans="2:13" x14ac:dyDescent="0.35">
      <c r="B132" t="s">
        <v>150</v>
      </c>
      <c r="C132" t="s">
        <v>85</v>
      </c>
      <c r="D132" t="s">
        <v>24</v>
      </c>
      <c r="E132">
        <v>242.5</v>
      </c>
      <c r="F132">
        <v>2</v>
      </c>
      <c r="G132" s="30">
        <f t="shared" si="9"/>
        <v>485</v>
      </c>
      <c r="K132" s="4"/>
      <c r="L132" s="4"/>
      <c r="M132" s="4"/>
    </row>
    <row r="133" spans="2:13" x14ac:dyDescent="0.35">
      <c r="B133" t="s">
        <v>151</v>
      </c>
      <c r="C133" t="s">
        <v>85</v>
      </c>
      <c r="D133" t="s">
        <v>24</v>
      </c>
      <c r="E133">
        <v>115</v>
      </c>
      <c r="F133">
        <v>4</v>
      </c>
      <c r="G133" s="30">
        <f t="shared" si="9"/>
        <v>460</v>
      </c>
      <c r="K133" s="4"/>
      <c r="L133" s="4"/>
      <c r="M133" s="4"/>
    </row>
    <row r="134" spans="2:13" x14ac:dyDescent="0.35">
      <c r="B134" t="s">
        <v>152</v>
      </c>
      <c r="C134" t="s">
        <v>85</v>
      </c>
      <c r="D134" t="s">
        <v>24</v>
      </c>
      <c r="E134">
        <v>151</v>
      </c>
      <c r="F134">
        <v>3</v>
      </c>
      <c r="G134" s="30">
        <f t="shared" si="9"/>
        <v>453</v>
      </c>
      <c r="K134" s="4"/>
      <c r="L134" s="4"/>
      <c r="M134" s="4"/>
    </row>
    <row r="135" spans="2:13" x14ac:dyDescent="0.35">
      <c r="B135" t="s">
        <v>153</v>
      </c>
      <c r="C135" t="s">
        <v>85</v>
      </c>
      <c r="D135" t="s">
        <v>24</v>
      </c>
      <c r="E135">
        <v>180</v>
      </c>
      <c r="F135">
        <v>1</v>
      </c>
      <c r="G135" s="30">
        <f t="shared" si="9"/>
        <v>180</v>
      </c>
      <c r="K135" s="4"/>
      <c r="L135" s="4"/>
      <c r="M135" s="4"/>
    </row>
    <row r="136" spans="2:13" x14ac:dyDescent="0.35">
      <c r="B136" t="s">
        <v>154</v>
      </c>
      <c r="C136" t="s">
        <v>85</v>
      </c>
      <c r="D136" t="s">
        <v>39</v>
      </c>
      <c r="E136">
        <v>558</v>
      </c>
      <c r="F136">
        <v>4</v>
      </c>
      <c r="G136" s="30">
        <f t="shared" si="9"/>
        <v>2232</v>
      </c>
      <c r="K136" s="4"/>
      <c r="L136" s="4"/>
      <c r="M136" s="4"/>
    </row>
    <row r="137" spans="2:13" x14ac:dyDescent="0.35">
      <c r="B137" t="s">
        <v>155</v>
      </c>
      <c r="C137" t="s">
        <v>85</v>
      </c>
      <c r="D137" t="s">
        <v>24</v>
      </c>
      <c r="E137">
        <v>166</v>
      </c>
      <c r="F137">
        <v>3</v>
      </c>
      <c r="G137" s="30">
        <f t="shared" si="9"/>
        <v>498</v>
      </c>
      <c r="K137" s="4"/>
      <c r="L137" s="4"/>
      <c r="M137" s="4"/>
    </row>
    <row r="138" spans="2:13" x14ac:dyDescent="0.35">
      <c r="B138" t="s">
        <v>232</v>
      </c>
      <c r="C138" t="s">
        <v>85</v>
      </c>
      <c r="D138" t="s">
        <v>24</v>
      </c>
      <c r="E138">
        <v>279</v>
      </c>
      <c r="F138">
        <v>1</v>
      </c>
      <c r="G138" s="30">
        <f t="shared" si="9"/>
        <v>279</v>
      </c>
      <c r="K138" s="4"/>
      <c r="L138" s="4"/>
      <c r="M138" s="4"/>
    </row>
    <row r="139" spans="2:13" x14ac:dyDescent="0.35">
      <c r="B139" t="s">
        <v>156</v>
      </c>
      <c r="C139" t="s">
        <v>146</v>
      </c>
      <c r="D139" t="s">
        <v>24</v>
      </c>
      <c r="E139">
        <v>187</v>
      </c>
      <c r="F139">
        <v>1</v>
      </c>
      <c r="G139" s="30">
        <f t="shared" si="9"/>
        <v>187</v>
      </c>
      <c r="K139" s="4"/>
      <c r="L139" s="4"/>
      <c r="M139" s="4"/>
    </row>
    <row r="140" spans="2:13" x14ac:dyDescent="0.35">
      <c r="B140" t="s">
        <v>157</v>
      </c>
      <c r="C140" t="s">
        <v>85</v>
      </c>
      <c r="D140" t="s">
        <v>24</v>
      </c>
      <c r="E140">
        <v>233</v>
      </c>
      <c r="F140">
        <v>3</v>
      </c>
      <c r="G140" s="30">
        <f t="shared" si="9"/>
        <v>699</v>
      </c>
      <c r="K140" s="4"/>
      <c r="L140" s="4"/>
      <c r="M140" s="4"/>
    </row>
    <row r="141" spans="2:13" x14ac:dyDescent="0.35">
      <c r="B141" t="s">
        <v>158</v>
      </c>
      <c r="C141" t="s">
        <v>85</v>
      </c>
      <c r="D141" t="s">
        <v>24</v>
      </c>
      <c r="E141">
        <v>186</v>
      </c>
      <c r="F141">
        <v>2</v>
      </c>
      <c r="G141" s="30">
        <f t="shared" si="9"/>
        <v>372</v>
      </c>
      <c r="K141" s="4"/>
      <c r="L141" s="4"/>
      <c r="M141" s="4"/>
    </row>
    <row r="142" spans="2:13" x14ac:dyDescent="0.35">
      <c r="B142" t="s">
        <v>159</v>
      </c>
      <c r="C142" t="s">
        <v>85</v>
      </c>
      <c r="D142" t="s">
        <v>24</v>
      </c>
      <c r="E142">
        <v>800</v>
      </c>
      <c r="F142">
        <v>1</v>
      </c>
      <c r="G142" s="9">
        <f t="shared" si="9"/>
        <v>800</v>
      </c>
      <c r="K142" s="4">
        <f t="shared" ref="K142:K173" si="10">E142</f>
        <v>800</v>
      </c>
      <c r="L142" s="4"/>
      <c r="M142" s="4"/>
    </row>
    <row r="143" spans="2:13" x14ac:dyDescent="0.35">
      <c r="B143" t="s">
        <v>160</v>
      </c>
      <c r="C143" t="s">
        <v>85</v>
      </c>
      <c r="D143" t="s">
        <v>24</v>
      </c>
      <c r="E143">
        <v>200</v>
      </c>
      <c r="F143">
        <v>1</v>
      </c>
      <c r="G143" s="9">
        <f t="shared" si="9"/>
        <v>200</v>
      </c>
      <c r="K143" s="4">
        <f t="shared" si="10"/>
        <v>200</v>
      </c>
      <c r="L143" s="4"/>
      <c r="M143" s="4"/>
    </row>
    <row r="144" spans="2:13" s="16" customFormat="1" x14ac:dyDescent="0.35">
      <c r="B144" s="16" t="s">
        <v>161</v>
      </c>
      <c r="C144" s="16" t="s">
        <v>85</v>
      </c>
      <c r="D144" s="16" t="s">
        <v>24</v>
      </c>
      <c r="E144" s="16">
        <v>150</v>
      </c>
      <c r="F144" s="16">
        <v>1</v>
      </c>
      <c r="G144" s="17">
        <f t="shared" si="9"/>
        <v>150</v>
      </c>
      <c r="K144" s="18">
        <f t="shared" si="10"/>
        <v>150</v>
      </c>
      <c r="L144" s="18"/>
      <c r="M144" s="18"/>
    </row>
    <row r="145" spans="1:17" x14ac:dyDescent="0.35">
      <c r="B145" t="s">
        <v>162</v>
      </c>
      <c r="C145" t="s">
        <v>85</v>
      </c>
      <c r="D145" t="s">
        <v>24</v>
      </c>
      <c r="E145">
        <v>100</v>
      </c>
      <c r="F145">
        <v>1</v>
      </c>
      <c r="G145" s="9">
        <f t="shared" si="9"/>
        <v>100</v>
      </c>
      <c r="K145" s="4">
        <f t="shared" si="10"/>
        <v>100</v>
      </c>
      <c r="L145" s="4"/>
      <c r="M145" s="4"/>
    </row>
    <row r="146" spans="1:17" x14ac:dyDescent="0.35">
      <c r="B146" t="s">
        <v>163</v>
      </c>
      <c r="C146" t="s">
        <v>85</v>
      </c>
      <c r="D146" t="s">
        <v>24</v>
      </c>
      <c r="E146">
        <v>500</v>
      </c>
      <c r="F146">
        <v>1</v>
      </c>
      <c r="G146" s="9">
        <f t="shared" si="9"/>
        <v>500</v>
      </c>
      <c r="K146" s="4">
        <f t="shared" si="10"/>
        <v>500</v>
      </c>
      <c r="L146" s="4"/>
      <c r="M146" s="4"/>
    </row>
    <row r="147" spans="1:17" x14ac:dyDescent="0.35">
      <c r="B147" t="s">
        <v>164</v>
      </c>
      <c r="C147" t="s">
        <v>85</v>
      </c>
      <c r="D147" t="s">
        <v>24</v>
      </c>
      <c r="E147">
        <v>200</v>
      </c>
      <c r="F147">
        <v>4</v>
      </c>
      <c r="G147" s="9">
        <f t="shared" si="9"/>
        <v>800</v>
      </c>
      <c r="K147" s="4">
        <f t="shared" si="10"/>
        <v>200</v>
      </c>
      <c r="L147" s="4"/>
      <c r="M147" s="4"/>
    </row>
    <row r="148" spans="1:17" x14ac:dyDescent="0.35">
      <c r="B148" t="s">
        <v>165</v>
      </c>
      <c r="C148" t="s">
        <v>85</v>
      </c>
      <c r="D148" t="s">
        <v>24</v>
      </c>
      <c r="E148">
        <v>8000</v>
      </c>
      <c r="F148">
        <v>1</v>
      </c>
      <c r="G148" s="9">
        <f t="shared" si="9"/>
        <v>8000</v>
      </c>
      <c r="K148" s="4">
        <f t="shared" si="10"/>
        <v>8000</v>
      </c>
      <c r="L148" s="4"/>
      <c r="M148" s="4"/>
    </row>
    <row r="149" spans="1:17" x14ac:dyDescent="0.35">
      <c r="B149" t="s">
        <v>166</v>
      </c>
      <c r="C149" t="s">
        <v>85</v>
      </c>
      <c r="D149" t="s">
        <v>24</v>
      </c>
      <c r="E149">
        <v>200</v>
      </c>
      <c r="F149">
        <v>1</v>
      </c>
      <c r="G149" s="9">
        <f t="shared" si="9"/>
        <v>200</v>
      </c>
      <c r="K149" s="4">
        <f t="shared" si="10"/>
        <v>200</v>
      </c>
      <c r="L149" s="4"/>
      <c r="M149" s="4"/>
    </row>
    <row r="150" spans="1:17" x14ac:dyDescent="0.35">
      <c r="B150" t="s">
        <v>167</v>
      </c>
      <c r="C150" t="s">
        <v>85</v>
      </c>
      <c r="D150" t="s">
        <v>24</v>
      </c>
      <c r="E150">
        <v>100</v>
      </c>
      <c r="F150">
        <v>1</v>
      </c>
      <c r="G150" s="9">
        <f t="shared" si="9"/>
        <v>100</v>
      </c>
      <c r="K150" s="4">
        <f t="shared" si="10"/>
        <v>100</v>
      </c>
      <c r="L150" s="4"/>
      <c r="M150" s="4"/>
    </row>
    <row r="151" spans="1:17" x14ac:dyDescent="0.35">
      <c r="B151" t="s">
        <v>168</v>
      </c>
      <c r="C151" t="s">
        <v>85</v>
      </c>
      <c r="D151" t="s">
        <v>24</v>
      </c>
      <c r="E151">
        <v>100</v>
      </c>
      <c r="F151">
        <v>1</v>
      </c>
      <c r="G151" s="9">
        <f t="shared" si="9"/>
        <v>100</v>
      </c>
      <c r="K151" s="4">
        <f t="shared" si="10"/>
        <v>100</v>
      </c>
      <c r="L151" s="4"/>
      <c r="M151" s="4"/>
    </row>
    <row r="152" spans="1:17" x14ac:dyDescent="0.35">
      <c r="B152" t="s">
        <v>169</v>
      </c>
      <c r="C152" t="s">
        <v>85</v>
      </c>
      <c r="D152" t="s">
        <v>24</v>
      </c>
      <c r="E152">
        <v>403</v>
      </c>
      <c r="F152">
        <v>1</v>
      </c>
      <c r="G152" s="30">
        <f t="shared" si="9"/>
        <v>403</v>
      </c>
      <c r="K152" s="4">
        <f t="shared" si="10"/>
        <v>403</v>
      </c>
      <c r="L152" s="4"/>
      <c r="M152" s="4"/>
    </row>
    <row r="153" spans="1:17" x14ac:dyDescent="0.35">
      <c r="A153" s="10"/>
      <c r="B153" s="10" t="s">
        <v>170</v>
      </c>
      <c r="C153" t="s">
        <v>85</v>
      </c>
      <c r="D153" s="16" t="s">
        <v>24</v>
      </c>
      <c r="E153" s="10">
        <v>350</v>
      </c>
      <c r="F153" s="10">
        <v>1</v>
      </c>
      <c r="G153" s="12">
        <f t="shared" si="9"/>
        <v>350</v>
      </c>
      <c r="H153" s="10"/>
      <c r="I153" s="10"/>
      <c r="J153" s="10"/>
      <c r="K153" s="11">
        <f t="shared" si="10"/>
        <v>350</v>
      </c>
      <c r="L153" s="11"/>
      <c r="M153" s="11"/>
      <c r="N153" s="10"/>
      <c r="O153" s="10"/>
      <c r="P153" s="10"/>
      <c r="Q153" s="10"/>
    </row>
    <row r="154" spans="1:17" x14ac:dyDescent="0.35">
      <c r="B154" t="s">
        <v>171</v>
      </c>
      <c r="C154" t="s">
        <v>85</v>
      </c>
      <c r="D154" s="16" t="s">
        <v>24</v>
      </c>
      <c r="E154">
        <v>6500</v>
      </c>
      <c r="F154">
        <v>1</v>
      </c>
      <c r="G154" s="9">
        <f t="shared" si="9"/>
        <v>6500</v>
      </c>
      <c r="K154" s="4">
        <f t="shared" si="10"/>
        <v>6500</v>
      </c>
      <c r="L154" s="4"/>
      <c r="M154" s="4"/>
    </row>
    <row r="155" spans="1:17" x14ac:dyDescent="0.35">
      <c r="B155" t="s">
        <v>172</v>
      </c>
      <c r="C155" t="s">
        <v>85</v>
      </c>
      <c r="D155" s="16" t="s">
        <v>24</v>
      </c>
      <c r="E155">
        <v>4000</v>
      </c>
      <c r="F155">
        <v>1</v>
      </c>
      <c r="G155" s="9">
        <f t="shared" si="9"/>
        <v>4000</v>
      </c>
      <c r="K155" s="4">
        <f t="shared" si="10"/>
        <v>4000</v>
      </c>
      <c r="L155" s="4"/>
      <c r="M155" s="4"/>
    </row>
    <row r="156" spans="1:17" x14ac:dyDescent="0.35">
      <c r="B156" t="s">
        <v>173</v>
      </c>
      <c r="C156" t="s">
        <v>85</v>
      </c>
      <c r="D156" s="16" t="s">
        <v>24</v>
      </c>
      <c r="E156">
        <v>600</v>
      </c>
      <c r="F156">
        <v>1</v>
      </c>
      <c r="G156" s="9">
        <f t="shared" si="9"/>
        <v>600</v>
      </c>
      <c r="K156" s="4">
        <f t="shared" si="10"/>
        <v>600</v>
      </c>
      <c r="L156" s="4"/>
      <c r="M156" s="4"/>
    </row>
    <row r="157" spans="1:17" x14ac:dyDescent="0.35">
      <c r="B157" t="s">
        <v>174</v>
      </c>
      <c r="C157" t="s">
        <v>85</v>
      </c>
      <c r="D157" s="16" t="s">
        <v>24</v>
      </c>
      <c r="E157">
        <v>200</v>
      </c>
      <c r="F157">
        <v>1</v>
      </c>
      <c r="G157" s="9">
        <f t="shared" si="9"/>
        <v>200</v>
      </c>
      <c r="K157" s="4">
        <f t="shared" si="10"/>
        <v>200</v>
      </c>
      <c r="L157" s="4"/>
      <c r="M157" s="4"/>
    </row>
    <row r="158" spans="1:17" x14ac:dyDescent="0.35">
      <c r="B158" t="s">
        <v>175</v>
      </c>
      <c r="C158" t="s">
        <v>85</v>
      </c>
      <c r="D158" s="16" t="s">
        <v>24</v>
      </c>
      <c r="E158">
        <v>500</v>
      </c>
      <c r="F158">
        <v>1</v>
      </c>
      <c r="G158" s="9">
        <f t="shared" si="9"/>
        <v>500</v>
      </c>
      <c r="K158" s="4">
        <f t="shared" si="10"/>
        <v>500</v>
      </c>
      <c r="L158" s="4"/>
      <c r="M158" s="4"/>
    </row>
    <row r="159" spans="1:17" x14ac:dyDescent="0.35">
      <c r="B159" t="s">
        <v>176</v>
      </c>
      <c r="C159" t="s">
        <v>85</v>
      </c>
      <c r="D159" s="16" t="s">
        <v>24</v>
      </c>
      <c r="E159">
        <v>100</v>
      </c>
      <c r="F159">
        <v>1</v>
      </c>
      <c r="G159" s="9">
        <f t="shared" si="9"/>
        <v>100</v>
      </c>
      <c r="K159" s="4">
        <f t="shared" si="10"/>
        <v>100</v>
      </c>
      <c r="L159" s="4"/>
      <c r="M159" s="4"/>
    </row>
    <row r="160" spans="1:17" x14ac:dyDescent="0.35">
      <c r="B160" t="s">
        <v>177</v>
      </c>
      <c r="C160" t="s">
        <v>85</v>
      </c>
      <c r="D160" s="16" t="s">
        <v>24</v>
      </c>
      <c r="E160">
        <v>1500</v>
      </c>
      <c r="F160">
        <v>1</v>
      </c>
      <c r="G160" s="9">
        <f t="shared" si="9"/>
        <v>1500</v>
      </c>
      <c r="K160" s="4">
        <f t="shared" si="10"/>
        <v>1500</v>
      </c>
      <c r="L160" s="4"/>
      <c r="M160" s="4"/>
    </row>
    <row r="161" spans="1:17" x14ac:dyDescent="0.35">
      <c r="B161" t="s">
        <v>178</v>
      </c>
      <c r="C161" t="s">
        <v>85</v>
      </c>
      <c r="D161" s="16" t="s">
        <v>24</v>
      </c>
      <c r="E161">
        <v>500</v>
      </c>
      <c r="F161">
        <v>1</v>
      </c>
      <c r="G161" s="9">
        <f t="shared" si="9"/>
        <v>500</v>
      </c>
      <c r="K161" s="4">
        <f t="shared" si="10"/>
        <v>500</v>
      </c>
      <c r="L161" s="4"/>
      <c r="M161" s="4"/>
    </row>
    <row r="162" spans="1:17" x14ac:dyDescent="0.35">
      <c r="B162" t="s">
        <v>179</v>
      </c>
      <c r="C162" t="s">
        <v>85</v>
      </c>
      <c r="D162" s="16" t="s">
        <v>24</v>
      </c>
      <c r="E162">
        <v>100</v>
      </c>
      <c r="F162">
        <v>1</v>
      </c>
      <c r="G162" s="9">
        <f t="shared" si="9"/>
        <v>100</v>
      </c>
      <c r="K162" s="4">
        <f t="shared" si="10"/>
        <v>100</v>
      </c>
      <c r="L162" s="4"/>
      <c r="M162" s="4"/>
    </row>
    <row r="163" spans="1:17" x14ac:dyDescent="0.35">
      <c r="B163" t="s">
        <v>180</v>
      </c>
      <c r="C163" t="s">
        <v>85</v>
      </c>
      <c r="D163" s="16" t="s">
        <v>24</v>
      </c>
      <c r="E163">
        <v>79</v>
      </c>
      <c r="F163">
        <v>3</v>
      </c>
      <c r="G163" s="30">
        <f t="shared" si="9"/>
        <v>237</v>
      </c>
      <c r="K163" s="4">
        <f t="shared" si="10"/>
        <v>79</v>
      </c>
      <c r="L163" s="4"/>
      <c r="M163" s="4"/>
    </row>
    <row r="164" spans="1:17" x14ac:dyDescent="0.35">
      <c r="B164" t="s">
        <v>181</v>
      </c>
      <c r="C164" t="s">
        <v>85</v>
      </c>
      <c r="D164" s="16" t="s">
        <v>24</v>
      </c>
      <c r="E164">
        <v>1000</v>
      </c>
      <c r="F164">
        <v>1</v>
      </c>
      <c r="G164" s="30">
        <f t="shared" si="9"/>
        <v>1000</v>
      </c>
      <c r="K164" s="4">
        <f t="shared" si="10"/>
        <v>1000</v>
      </c>
      <c r="L164" s="4"/>
      <c r="M164" s="4"/>
    </row>
    <row r="165" spans="1:17" x14ac:dyDescent="0.35">
      <c r="B165" t="s">
        <v>182</v>
      </c>
      <c r="C165" t="s">
        <v>85</v>
      </c>
      <c r="D165" s="16" t="s">
        <v>24</v>
      </c>
      <c r="E165">
        <f>10651+495+515</f>
        <v>11661</v>
      </c>
      <c r="F165">
        <v>1</v>
      </c>
      <c r="G165" s="30">
        <f t="shared" si="9"/>
        <v>11661</v>
      </c>
      <c r="K165" s="4">
        <f t="shared" si="10"/>
        <v>11661</v>
      </c>
      <c r="L165" s="4"/>
      <c r="M165" s="4"/>
    </row>
    <row r="166" spans="1:17" x14ac:dyDescent="0.35">
      <c r="B166" t="s">
        <v>183</v>
      </c>
      <c r="C166" t="s">
        <v>85</v>
      </c>
      <c r="D166" s="16" t="s">
        <v>24</v>
      </c>
      <c r="E166">
        <v>78</v>
      </c>
      <c r="F166">
        <v>5</v>
      </c>
      <c r="G166" s="30">
        <f t="shared" si="9"/>
        <v>390</v>
      </c>
      <c r="K166" s="4">
        <f t="shared" si="10"/>
        <v>78</v>
      </c>
      <c r="L166" s="4"/>
      <c r="M166" s="4"/>
    </row>
    <row r="167" spans="1:17" x14ac:dyDescent="0.35">
      <c r="B167" t="s">
        <v>184</v>
      </c>
      <c r="C167" t="s">
        <v>85</v>
      </c>
      <c r="D167" s="16" t="s">
        <v>24</v>
      </c>
      <c r="E167">
        <v>250</v>
      </c>
      <c r="F167">
        <v>1</v>
      </c>
      <c r="G167" s="9">
        <f t="shared" si="9"/>
        <v>250</v>
      </c>
      <c r="K167" s="4">
        <f t="shared" si="10"/>
        <v>250</v>
      </c>
      <c r="L167" s="4"/>
      <c r="M167" s="4"/>
    </row>
    <row r="168" spans="1:17" s="16" customFormat="1" x14ac:dyDescent="0.35">
      <c r="B168" s="16" t="s">
        <v>185</v>
      </c>
      <c r="C168" s="16" t="s">
        <v>20</v>
      </c>
      <c r="D168" s="16" t="s">
        <v>24</v>
      </c>
      <c r="E168" s="16">
        <v>500</v>
      </c>
      <c r="F168" s="16">
        <v>1</v>
      </c>
      <c r="G168" s="17">
        <f t="shared" si="9"/>
        <v>500</v>
      </c>
      <c r="K168" s="18">
        <f t="shared" si="10"/>
        <v>500</v>
      </c>
      <c r="L168" s="18"/>
      <c r="M168" s="18"/>
    </row>
    <row r="169" spans="1:17" x14ac:dyDescent="0.35">
      <c r="B169" t="s">
        <v>186</v>
      </c>
      <c r="C169" t="s">
        <v>146</v>
      </c>
      <c r="D169" t="s">
        <v>24</v>
      </c>
      <c r="E169">
        <v>100</v>
      </c>
      <c r="F169">
        <v>1</v>
      </c>
      <c r="G169" s="9">
        <f t="shared" si="9"/>
        <v>100</v>
      </c>
      <c r="K169" s="4">
        <f t="shared" si="10"/>
        <v>100</v>
      </c>
      <c r="L169" s="4"/>
      <c r="M169" s="4"/>
    </row>
    <row r="170" spans="1:17" x14ac:dyDescent="0.35">
      <c r="B170" t="s">
        <v>187</v>
      </c>
      <c r="C170" t="s">
        <v>146</v>
      </c>
      <c r="D170" t="s">
        <v>24</v>
      </c>
      <c r="E170">
        <v>2800</v>
      </c>
      <c r="F170">
        <v>1</v>
      </c>
      <c r="G170" s="9">
        <f t="shared" si="9"/>
        <v>2800</v>
      </c>
      <c r="K170" s="4">
        <f t="shared" si="10"/>
        <v>2800</v>
      </c>
      <c r="L170" s="4"/>
      <c r="M170" s="4"/>
    </row>
    <row r="171" spans="1:17" x14ac:dyDescent="0.35">
      <c r="B171" t="s">
        <v>188</v>
      </c>
      <c r="C171" t="s">
        <v>85</v>
      </c>
      <c r="D171" t="s">
        <v>24</v>
      </c>
      <c r="E171">
        <v>700</v>
      </c>
      <c r="F171">
        <v>1</v>
      </c>
      <c r="G171" s="9">
        <f t="shared" si="9"/>
        <v>700</v>
      </c>
      <c r="K171" s="4">
        <f t="shared" si="10"/>
        <v>700</v>
      </c>
      <c r="L171" s="4"/>
      <c r="M171" s="4"/>
    </row>
    <row r="172" spans="1:17" x14ac:dyDescent="0.35">
      <c r="A172" s="16"/>
      <c r="B172" s="16" t="s">
        <v>189</v>
      </c>
      <c r="C172" s="16" t="s">
        <v>64</v>
      </c>
      <c r="D172" s="16" t="s">
        <v>24</v>
      </c>
      <c r="E172" s="16">
        <v>2000</v>
      </c>
      <c r="F172" s="16">
        <v>1</v>
      </c>
      <c r="G172" s="17">
        <f t="shared" si="9"/>
        <v>2000</v>
      </c>
      <c r="H172" s="16"/>
      <c r="I172" s="16"/>
      <c r="J172" s="16"/>
      <c r="K172" s="18">
        <f t="shared" si="10"/>
        <v>2000</v>
      </c>
      <c r="L172" s="18"/>
      <c r="M172" s="18"/>
      <c r="N172" s="16"/>
      <c r="O172" s="16"/>
      <c r="P172" s="16"/>
      <c r="Q172" s="16"/>
    </row>
    <row r="173" spans="1:17" x14ac:dyDescent="0.35">
      <c r="B173" t="s">
        <v>190</v>
      </c>
      <c r="C173" t="s">
        <v>85</v>
      </c>
      <c r="D173" t="s">
        <v>24</v>
      </c>
      <c r="E173">
        <v>30</v>
      </c>
      <c r="F173">
        <v>1</v>
      </c>
      <c r="G173" s="9">
        <f t="shared" si="9"/>
        <v>30</v>
      </c>
      <c r="K173" s="4">
        <f t="shared" si="10"/>
        <v>30</v>
      </c>
      <c r="L173" s="4"/>
      <c r="M173" s="4"/>
    </row>
    <row r="174" spans="1:17" x14ac:dyDescent="0.35">
      <c r="B174" t="s">
        <v>191</v>
      </c>
      <c r="C174" t="s">
        <v>85</v>
      </c>
      <c r="D174" s="16" t="s">
        <v>24</v>
      </c>
      <c r="E174" s="4">
        <v>700</v>
      </c>
      <c r="F174">
        <v>1</v>
      </c>
      <c r="G174" s="30">
        <f t="shared" si="9"/>
        <v>700</v>
      </c>
      <c r="K174" s="4"/>
      <c r="L174" s="4"/>
      <c r="M174" s="4"/>
    </row>
    <row r="175" spans="1:17" x14ac:dyDescent="0.35">
      <c r="A175" s="24"/>
      <c r="B175" s="24" t="s">
        <v>217</v>
      </c>
      <c r="C175" s="24" t="s">
        <v>218</v>
      </c>
      <c r="D175" s="24" t="s">
        <v>39</v>
      </c>
      <c r="E175" s="26">
        <v>170</v>
      </c>
      <c r="F175" s="24">
        <v>1</v>
      </c>
      <c r="G175" s="25">
        <f t="shared" si="9"/>
        <v>170</v>
      </c>
      <c r="K175" s="4"/>
      <c r="L175" s="4"/>
      <c r="M175" s="4"/>
    </row>
    <row r="176" spans="1:17" x14ac:dyDescent="0.35">
      <c r="A176" s="24"/>
      <c r="B176" s="24" t="s">
        <v>219</v>
      </c>
      <c r="C176" s="24" t="s">
        <v>218</v>
      </c>
      <c r="D176" s="24" t="s">
        <v>39</v>
      </c>
      <c r="E176" s="26">
        <v>280</v>
      </c>
      <c r="F176" s="24">
        <v>1</v>
      </c>
      <c r="G176" s="25">
        <v>280</v>
      </c>
      <c r="K176" s="4"/>
      <c r="L176" s="4"/>
      <c r="M176" s="4"/>
    </row>
    <row r="177" spans="1:17" x14ac:dyDescent="0.35">
      <c r="A177" s="24"/>
      <c r="B177" s="24" t="s">
        <v>214</v>
      </c>
      <c r="C177" s="24" t="s">
        <v>216</v>
      </c>
      <c r="D177" s="24" t="s">
        <v>39</v>
      </c>
      <c r="E177" s="26">
        <v>283.3</v>
      </c>
      <c r="F177" s="24">
        <v>1</v>
      </c>
      <c r="G177" s="25">
        <f t="shared" si="9"/>
        <v>283.3</v>
      </c>
      <c r="K177" s="4"/>
      <c r="L177" s="4"/>
      <c r="M177" s="4"/>
    </row>
    <row r="178" spans="1:17" x14ac:dyDescent="0.35">
      <c r="A178" s="24"/>
      <c r="B178" s="24" t="s">
        <v>215</v>
      </c>
      <c r="C178" s="24" t="s">
        <v>216</v>
      </c>
      <c r="D178" s="24" t="s">
        <v>39</v>
      </c>
      <c r="E178" s="26">
        <v>1375</v>
      </c>
      <c r="F178" s="24">
        <v>1</v>
      </c>
      <c r="G178" s="25">
        <v>1375</v>
      </c>
      <c r="K178" s="4"/>
      <c r="L178" s="4"/>
      <c r="M178" s="4"/>
    </row>
    <row r="179" spans="1:17" x14ac:dyDescent="0.35">
      <c r="A179" s="24"/>
      <c r="B179" s="24" t="s">
        <v>213</v>
      </c>
      <c r="C179" s="24" t="s">
        <v>85</v>
      </c>
      <c r="D179" s="24" t="s">
        <v>39</v>
      </c>
      <c r="E179" s="26">
        <v>180</v>
      </c>
      <c r="F179" s="24">
        <v>1</v>
      </c>
      <c r="G179" s="25">
        <f t="shared" si="9"/>
        <v>180</v>
      </c>
      <c r="K179" s="4"/>
      <c r="L179" s="4"/>
      <c r="M179" s="4"/>
    </row>
    <row r="180" spans="1:17" x14ac:dyDescent="0.35">
      <c r="B180" t="s">
        <v>192</v>
      </c>
      <c r="C180" t="s">
        <v>85</v>
      </c>
      <c r="D180" s="16" t="s">
        <v>24</v>
      </c>
      <c r="E180" s="4">
        <v>233</v>
      </c>
      <c r="F180">
        <v>1</v>
      </c>
      <c r="G180" s="30">
        <f t="shared" si="9"/>
        <v>233</v>
      </c>
      <c r="K180" s="4"/>
      <c r="L180" s="4"/>
      <c r="M180" s="4"/>
    </row>
    <row r="181" spans="1:17" x14ac:dyDescent="0.35">
      <c r="A181" s="7" t="s">
        <v>33</v>
      </c>
      <c r="G181" s="8">
        <f>SUM(G128:G180)</f>
        <v>57978.700000000004</v>
      </c>
      <c r="K181" s="4">
        <f>E174</f>
        <v>700</v>
      </c>
      <c r="L181" s="4"/>
      <c r="M181" s="4"/>
    </row>
    <row r="182" spans="1:17" x14ac:dyDescent="0.35">
      <c r="A182" t="s">
        <v>193</v>
      </c>
      <c r="B182" t="s">
        <v>194</v>
      </c>
      <c r="C182" t="s">
        <v>85</v>
      </c>
      <c r="D182" t="s">
        <v>24</v>
      </c>
      <c r="E182">
        <v>5000</v>
      </c>
      <c r="F182">
        <v>1</v>
      </c>
      <c r="G182" s="9">
        <f t="shared" ref="G182:G189" si="11">E182*F182</f>
        <v>5000</v>
      </c>
      <c r="K182" s="4">
        <f t="shared" ref="K182:K199" si="12">E182</f>
        <v>5000</v>
      </c>
      <c r="L182" s="4"/>
      <c r="M182" s="4"/>
    </row>
    <row r="183" spans="1:17" x14ac:dyDescent="0.35">
      <c r="B183" t="s">
        <v>195</v>
      </c>
      <c r="C183" t="s">
        <v>85</v>
      </c>
      <c r="D183" t="s">
        <v>24</v>
      </c>
      <c r="E183">
        <v>20</v>
      </c>
      <c r="F183">
        <v>10</v>
      </c>
      <c r="G183" s="9">
        <f t="shared" si="11"/>
        <v>200</v>
      </c>
      <c r="K183" s="4">
        <f t="shared" si="12"/>
        <v>20</v>
      </c>
      <c r="L183" s="4"/>
      <c r="M183" s="4"/>
    </row>
    <row r="184" spans="1:17" x14ac:dyDescent="0.35">
      <c r="B184" t="s">
        <v>196</v>
      </c>
      <c r="C184" t="s">
        <v>85</v>
      </c>
      <c r="D184" t="s">
        <v>24</v>
      </c>
      <c r="E184">
        <v>500</v>
      </c>
      <c r="F184">
        <v>1</v>
      </c>
      <c r="G184" s="9">
        <f t="shared" si="11"/>
        <v>500</v>
      </c>
      <c r="K184" s="4">
        <f t="shared" si="12"/>
        <v>500</v>
      </c>
      <c r="L184" s="4"/>
      <c r="M184" s="4"/>
    </row>
    <row r="185" spans="1:17" x14ac:dyDescent="0.35">
      <c r="B185" t="s">
        <v>197</v>
      </c>
      <c r="C185" t="s">
        <v>85</v>
      </c>
      <c r="D185" t="s">
        <v>24</v>
      </c>
      <c r="E185">
        <v>0</v>
      </c>
      <c r="F185">
        <v>1</v>
      </c>
      <c r="G185" s="9">
        <f t="shared" si="11"/>
        <v>0</v>
      </c>
      <c r="K185" s="4">
        <f t="shared" si="12"/>
        <v>0</v>
      </c>
      <c r="L185" s="4"/>
      <c r="M185" s="4"/>
    </row>
    <row r="186" spans="1:17" x14ac:dyDescent="0.35">
      <c r="A186" s="24"/>
      <c r="B186" s="24" t="s">
        <v>221</v>
      </c>
      <c r="C186" s="24" t="s">
        <v>85</v>
      </c>
      <c r="D186" s="24" t="s">
        <v>39</v>
      </c>
      <c r="E186" s="24">
        <v>200</v>
      </c>
      <c r="F186" s="24">
        <v>1</v>
      </c>
      <c r="G186" s="25">
        <v>200</v>
      </c>
      <c r="K186" s="4">
        <f t="shared" si="12"/>
        <v>200</v>
      </c>
      <c r="L186" s="4"/>
      <c r="M186" s="4"/>
    </row>
    <row r="187" spans="1:17" x14ac:dyDescent="0.35">
      <c r="A187" s="24"/>
      <c r="B187" s="24" t="s">
        <v>230</v>
      </c>
      <c r="C187" s="24" t="s">
        <v>231</v>
      </c>
      <c r="D187" s="24" t="s">
        <v>39</v>
      </c>
      <c r="E187" s="24">
        <v>2610</v>
      </c>
      <c r="F187" s="24">
        <v>1</v>
      </c>
      <c r="G187" s="25">
        <f t="shared" si="11"/>
        <v>2610</v>
      </c>
      <c r="K187" s="4">
        <f t="shared" si="12"/>
        <v>2610</v>
      </c>
      <c r="L187" s="4"/>
      <c r="M187" s="4"/>
    </row>
    <row r="188" spans="1:17" x14ac:dyDescent="0.35">
      <c r="A188" s="24"/>
      <c r="B188" s="24" t="s">
        <v>212</v>
      </c>
      <c r="C188" s="24" t="s">
        <v>85</v>
      </c>
      <c r="D188" s="24" t="s">
        <v>39</v>
      </c>
      <c r="E188" s="24">
        <v>4250</v>
      </c>
      <c r="F188" s="24">
        <v>1</v>
      </c>
      <c r="G188" s="25">
        <f t="shared" si="11"/>
        <v>4250</v>
      </c>
      <c r="K188" s="4">
        <f t="shared" si="12"/>
        <v>4250</v>
      </c>
      <c r="L188" s="4"/>
      <c r="M188" s="4"/>
    </row>
    <row r="189" spans="1:17" x14ac:dyDescent="0.35">
      <c r="B189" t="s">
        <v>198</v>
      </c>
      <c r="C189" t="s">
        <v>85</v>
      </c>
      <c r="D189" t="s">
        <v>24</v>
      </c>
      <c r="E189">
        <v>200</v>
      </c>
      <c r="F189">
        <v>10</v>
      </c>
      <c r="G189" s="9">
        <f t="shared" si="11"/>
        <v>2000</v>
      </c>
      <c r="K189" s="4">
        <f t="shared" si="12"/>
        <v>200</v>
      </c>
      <c r="L189" s="4"/>
      <c r="M189" s="4"/>
    </row>
    <row r="190" spans="1:17" x14ac:dyDescent="0.35">
      <c r="A190" s="7" t="s">
        <v>33</v>
      </c>
      <c r="E190" s="4"/>
      <c r="G190" s="8">
        <f>SUM(G182:G189)</f>
        <v>14760</v>
      </c>
      <c r="K190" s="4">
        <f t="shared" si="12"/>
        <v>0</v>
      </c>
      <c r="L190" s="4"/>
      <c r="M190" s="4"/>
    </row>
    <row r="191" spans="1:17" x14ac:dyDescent="0.35">
      <c r="A191" s="16" t="s">
        <v>199</v>
      </c>
      <c r="B191" s="16" t="s">
        <v>200</v>
      </c>
      <c r="C191" s="16" t="s">
        <v>78</v>
      </c>
      <c r="D191" s="16" t="s">
        <v>24</v>
      </c>
      <c r="E191" s="18">
        <v>1</v>
      </c>
      <c r="F191" s="16">
        <v>1</v>
      </c>
      <c r="G191" s="17">
        <f t="shared" ref="G191:G199" si="13">E191*F191</f>
        <v>1</v>
      </c>
      <c r="H191" s="16"/>
      <c r="I191" s="16"/>
      <c r="J191" s="16"/>
      <c r="K191" s="18">
        <f t="shared" si="12"/>
        <v>1</v>
      </c>
      <c r="L191" s="18"/>
      <c r="M191" s="18"/>
      <c r="N191" s="16"/>
      <c r="O191" s="16"/>
      <c r="P191" s="16"/>
      <c r="Q191" s="16"/>
    </row>
    <row r="192" spans="1:17" x14ac:dyDescent="0.35">
      <c r="B192" t="s">
        <v>201</v>
      </c>
      <c r="C192" t="s">
        <v>64</v>
      </c>
      <c r="D192" t="s">
        <v>24</v>
      </c>
      <c r="E192" s="4">
        <v>1</v>
      </c>
      <c r="F192">
        <v>1</v>
      </c>
      <c r="G192" s="9">
        <f t="shared" si="13"/>
        <v>1</v>
      </c>
      <c r="K192" s="4">
        <f t="shared" si="12"/>
        <v>1</v>
      </c>
      <c r="L192" s="4"/>
      <c r="M192" s="4"/>
    </row>
    <row r="193" spans="1:13" x14ac:dyDescent="0.35">
      <c r="B193" t="s">
        <v>202</v>
      </c>
      <c r="C193" t="s">
        <v>26</v>
      </c>
      <c r="D193" t="s">
        <v>24</v>
      </c>
      <c r="E193" s="4">
        <v>1</v>
      </c>
      <c r="F193">
        <v>1</v>
      </c>
      <c r="G193" s="9">
        <f t="shared" si="13"/>
        <v>1</v>
      </c>
      <c r="K193" s="4">
        <f t="shared" si="12"/>
        <v>1</v>
      </c>
      <c r="L193" s="4"/>
      <c r="M193" s="4"/>
    </row>
    <row r="194" spans="1:13" x14ac:dyDescent="0.35">
      <c r="B194" t="s">
        <v>203</v>
      </c>
      <c r="C194" t="s">
        <v>64</v>
      </c>
      <c r="D194" t="s">
        <v>24</v>
      </c>
      <c r="E194" s="4">
        <v>1</v>
      </c>
      <c r="F194">
        <v>1</v>
      </c>
      <c r="G194" s="9">
        <f t="shared" si="13"/>
        <v>1</v>
      </c>
      <c r="K194" s="4">
        <f t="shared" si="12"/>
        <v>1</v>
      </c>
      <c r="L194" s="4"/>
      <c r="M194" s="4"/>
    </row>
    <row r="195" spans="1:13" x14ac:dyDescent="0.35">
      <c r="B195" t="s">
        <v>204</v>
      </c>
      <c r="C195" t="s">
        <v>64</v>
      </c>
      <c r="D195" t="s">
        <v>24</v>
      </c>
      <c r="E195" s="4">
        <v>1</v>
      </c>
      <c r="F195">
        <v>1</v>
      </c>
      <c r="G195" s="9">
        <f t="shared" si="13"/>
        <v>1</v>
      </c>
      <c r="K195" s="4">
        <f t="shared" si="12"/>
        <v>1</v>
      </c>
      <c r="L195" s="4"/>
      <c r="M195" s="4"/>
    </row>
    <row r="196" spans="1:13" x14ac:dyDescent="0.35">
      <c r="B196" t="s">
        <v>205</v>
      </c>
      <c r="C196" t="s">
        <v>64</v>
      </c>
      <c r="D196" t="s">
        <v>24</v>
      </c>
      <c r="E196" s="4">
        <v>1</v>
      </c>
      <c r="F196">
        <v>1</v>
      </c>
      <c r="G196" s="9">
        <f t="shared" si="13"/>
        <v>1</v>
      </c>
      <c r="K196" s="4">
        <f t="shared" si="12"/>
        <v>1</v>
      </c>
      <c r="L196" s="4"/>
      <c r="M196" s="4"/>
    </row>
    <row r="197" spans="1:13" x14ac:dyDescent="0.35">
      <c r="B197" t="s">
        <v>206</v>
      </c>
      <c r="C197" t="s">
        <v>64</v>
      </c>
      <c r="D197" t="s">
        <v>24</v>
      </c>
      <c r="E197" s="4">
        <v>1</v>
      </c>
      <c r="F197">
        <v>1</v>
      </c>
      <c r="G197" s="9">
        <f t="shared" si="13"/>
        <v>1</v>
      </c>
      <c r="K197" s="4">
        <f t="shared" si="12"/>
        <v>1</v>
      </c>
      <c r="L197" s="4"/>
      <c r="M197" s="4"/>
    </row>
    <row r="198" spans="1:13" x14ac:dyDescent="0.35">
      <c r="B198" t="s">
        <v>207</v>
      </c>
      <c r="C198" t="s">
        <v>64</v>
      </c>
      <c r="D198" t="s">
        <v>24</v>
      </c>
      <c r="E198" s="4">
        <v>1</v>
      </c>
      <c r="F198">
        <v>1</v>
      </c>
      <c r="G198" s="9">
        <f t="shared" si="13"/>
        <v>1</v>
      </c>
      <c r="K198" s="4">
        <f t="shared" si="12"/>
        <v>1</v>
      </c>
      <c r="L198" s="4"/>
      <c r="M198" s="4"/>
    </row>
    <row r="199" spans="1:13" x14ac:dyDescent="0.35">
      <c r="B199" t="s">
        <v>208</v>
      </c>
      <c r="C199" t="s">
        <v>20</v>
      </c>
      <c r="D199" t="s">
        <v>24</v>
      </c>
      <c r="E199" s="4">
        <v>1</v>
      </c>
      <c r="F199">
        <v>1</v>
      </c>
      <c r="G199" s="9">
        <f t="shared" si="13"/>
        <v>1</v>
      </c>
      <c r="K199" s="4">
        <f t="shared" si="12"/>
        <v>1</v>
      </c>
      <c r="L199" s="4"/>
      <c r="M199" s="4"/>
    </row>
    <row r="200" spans="1:13" x14ac:dyDescent="0.35">
      <c r="A200" s="7" t="s">
        <v>33</v>
      </c>
      <c r="E200" s="4"/>
      <c r="G200" s="8">
        <f>SUM(G191:G199)</f>
        <v>9</v>
      </c>
    </row>
    <row r="201" spans="1:13" x14ac:dyDescent="0.35">
      <c r="A201" s="7"/>
      <c r="E201" s="4"/>
      <c r="G201" s="8"/>
    </row>
    <row r="202" spans="1:13" ht="15" thickBot="1" x14ac:dyDescent="0.4">
      <c r="A202" s="20" t="s">
        <v>229</v>
      </c>
      <c r="B202" s="21"/>
      <c r="C202" s="21"/>
      <c r="D202" s="21"/>
      <c r="E202" s="22"/>
      <c r="F202" s="21"/>
      <c r="G202" s="23">
        <f>G9+G100+G108+G127+G181+G190+G200</f>
        <v>1503911.23</v>
      </c>
    </row>
    <row r="203" spans="1:13" ht="15" thickTop="1" x14ac:dyDescent="0.35">
      <c r="A203" s="7"/>
      <c r="E203" s="4"/>
      <c r="G203" s="8"/>
    </row>
    <row r="204" spans="1:13" x14ac:dyDescent="0.35">
      <c r="A204" s="7" t="s">
        <v>209</v>
      </c>
      <c r="E204" s="4"/>
      <c r="G204" s="8">
        <v>1474431.3299999998</v>
      </c>
    </row>
    <row r="205" spans="1:13" x14ac:dyDescent="0.35">
      <c r="A205" s="7" t="s">
        <v>210</v>
      </c>
      <c r="E205" s="4"/>
      <c r="G205" s="8">
        <f>G202-G204</f>
        <v>29479.90000000014</v>
      </c>
    </row>
  </sheetData>
  <autoFilter ref="A2:Q200" xr:uid="{BB9B6D8A-04CC-47D7-A8FD-AFE0FC671AE8}"/>
  <mergeCells count="6">
    <mergeCell ref="H1:K1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b356b0-e86e-45e1-b232-b987fc0bed7e" xsi:nil="true"/>
    <lcf76f155ced4ddcb4097134ff3c332f xmlns="3aa8ffc9-caf4-433d-83eb-b79322156a9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40098CD5C104D8CA53122F4E9F274" ma:contentTypeVersion="14" ma:contentTypeDescription="Create a new document." ma:contentTypeScope="" ma:versionID="66c35f2e06e22fdd811a4dfc50d06b9b">
  <xsd:schema xmlns:xsd="http://www.w3.org/2001/XMLSchema" xmlns:xs="http://www.w3.org/2001/XMLSchema" xmlns:p="http://schemas.microsoft.com/office/2006/metadata/properties" xmlns:ns2="3aa8ffc9-caf4-433d-83eb-b79322156a96" xmlns:ns3="60b356b0-e86e-45e1-b232-b987fc0bed7e" targetNamespace="http://schemas.microsoft.com/office/2006/metadata/properties" ma:root="true" ma:fieldsID="18d1758baecae9edaa0adc9f68138935" ns2:_="" ns3:_="">
    <xsd:import namespace="3aa8ffc9-caf4-433d-83eb-b79322156a96"/>
    <xsd:import namespace="60b356b0-e86e-45e1-b232-b987fc0bed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8ffc9-caf4-433d-83eb-b79322156a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826148d-c706-4e8b-938e-cfddb14f90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b356b0-e86e-45e1-b232-b987fc0bed7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c64b311-b2bb-46f9-9337-233efa664f1f}" ma:internalName="TaxCatchAll" ma:showField="CatchAllData" ma:web="60b356b0-e86e-45e1-b232-b987fc0bed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DBBB84-CFDC-40DA-9894-33697F566A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BA5790-3ED5-4C35-BAFD-ADE28BE8AFE0}">
  <ds:schemaRefs>
    <ds:schemaRef ds:uri="http://schemas.microsoft.com/office/2006/metadata/properties"/>
    <ds:schemaRef ds:uri="http://schemas.microsoft.com/office/infopath/2007/PartnerControls"/>
    <ds:schemaRef ds:uri="60b356b0-e86e-45e1-b232-b987fc0bed7e"/>
    <ds:schemaRef ds:uri="3aa8ffc9-caf4-433d-83eb-b79322156a96"/>
  </ds:schemaRefs>
</ds:datastoreItem>
</file>

<file path=customXml/itemProps3.xml><?xml version="1.0" encoding="utf-8"?>
<ds:datastoreItem xmlns:ds="http://schemas.openxmlformats.org/officeDocument/2006/customXml" ds:itemID="{2CE86016-8AB2-4925-BF9F-A0D4CE74E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a8ffc9-caf4-433d-83eb-b79322156a96"/>
    <ds:schemaRef ds:uri="60b356b0-e86e-45e1-b232-b987fc0bed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CTC  Office</dc:creator>
  <cp:lastModifiedBy>CTC  Office</cp:lastModifiedBy>
  <cp:lastPrinted>2025-03-10T16:36:42Z</cp:lastPrinted>
  <dcterms:created xsi:type="dcterms:W3CDTF">2025-03-10T16:30:59Z</dcterms:created>
  <dcterms:modified xsi:type="dcterms:W3CDTF">2026-03-26T14:40:29Z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0x010100D8140098CD5C104D8CA53122F4E9F274</vt:lpwstr>
  </property>
  <property fmtid="{D5CDD505-2E9C-101B-9397-08002B2CF9AE}" pid="3" name="MediaServiceImageTags">
    <vt:lpwstr/>
  </property>
</Properties>
</file>